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รวมงาน backup\งบจังหวัด\ปีงบประมาณ พ.ศ. 2566\"/>
    </mc:Choice>
  </mc:AlternateContent>
  <xr:revisionPtr revIDLastSave="0" documentId="13_ncr:1_{C1EB7971-9485-4636-B909-92D48AD6615E}" xr6:coauthVersionLast="47" xr6:coauthVersionMax="47" xr10:uidLastSave="{00000000-0000-0000-0000-000000000000}"/>
  <bookViews>
    <workbookView xWindow="28680" yWindow="-120" windowWidth="20730" windowHeight="11160" xr2:uid="{AE7092FE-FFDE-4ECA-B913-2DF3F59A2A34}"/>
  </bookViews>
  <sheets>
    <sheet name="งบจังหวัดลพบุรี 66" sheetId="3" r:id="rId1"/>
  </sheets>
  <definedNames>
    <definedName name="_xlnm.Print_Area" localSheetId="0">'งบจังหวัดลพบุรี 66'!$A$1:$H$87</definedName>
    <definedName name="_xlnm.Print_Titles" localSheetId="0">'งบจังหวัดลพบุรี 66'!$2:$3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87" i="3" l="1"/>
  <c r="H86" i="3"/>
  <c r="G68" i="3"/>
  <c r="F68" i="3"/>
  <c r="G71" i="3"/>
  <c r="F71" i="3"/>
  <c r="G77" i="3"/>
  <c r="G76" i="3" s="1"/>
  <c r="F77" i="3"/>
  <c r="F76" i="3" s="1"/>
  <c r="G49" i="3"/>
  <c r="F49" i="3"/>
  <c r="G52" i="3"/>
  <c r="F52" i="3"/>
  <c r="G56" i="3"/>
  <c r="G55" i="3" s="1"/>
  <c r="F56" i="3"/>
  <c r="F55" i="3" s="1"/>
  <c r="H8" i="3"/>
  <c r="H85" i="3"/>
  <c r="H84" i="3"/>
  <c r="H83" i="3"/>
  <c r="H82" i="3"/>
  <c r="H81" i="3"/>
  <c r="H80" i="3"/>
  <c r="H79" i="3"/>
  <c r="H78" i="3"/>
  <c r="H75" i="3"/>
  <c r="H74" i="3"/>
  <c r="H71" i="3" s="1"/>
  <c r="H73" i="3"/>
  <c r="H72" i="3"/>
  <c r="H70" i="3"/>
  <c r="H69" i="3"/>
  <c r="H68" i="3" s="1"/>
  <c r="H67" i="3"/>
  <c r="H66" i="3"/>
  <c r="H65" i="3"/>
  <c r="H64" i="3"/>
  <c r="H63" i="3"/>
  <c r="H62" i="3"/>
  <c r="H61" i="3"/>
  <c r="H59" i="3"/>
  <c r="H58" i="3"/>
  <c r="H57" i="3"/>
  <c r="H54" i="3"/>
  <c r="H53" i="3"/>
  <c r="H52" i="3" s="1"/>
  <c r="H51" i="3"/>
  <c r="H50" i="3"/>
  <c r="H49" i="3" s="1"/>
  <c r="H48" i="3"/>
  <c r="H47" i="3"/>
  <c r="H46" i="3"/>
  <c r="H43" i="3"/>
  <c r="H42" i="3"/>
  <c r="H38" i="3"/>
  <c r="H37" i="3"/>
  <c r="H36" i="3"/>
  <c r="H33" i="3"/>
  <c r="H32" i="3"/>
  <c r="H28" i="3"/>
  <c r="H25" i="3"/>
  <c r="H24" i="3"/>
  <c r="H23" i="3"/>
  <c r="H22" i="3"/>
  <c r="H21" i="3"/>
  <c r="H20" i="3"/>
  <c r="H17" i="3"/>
  <c r="H16" i="3"/>
  <c r="H13" i="3"/>
  <c r="H12" i="3"/>
  <c r="H10" i="3"/>
  <c r="H9" i="3"/>
  <c r="F60" i="3" l="1"/>
  <c r="G60" i="3"/>
  <c r="G88" i="3" s="1"/>
  <c r="H56" i="3"/>
  <c r="H55" i="3" s="1"/>
  <c r="H77" i="3"/>
  <c r="H76" i="3" s="1"/>
  <c r="H60" i="3"/>
  <c r="F88" i="3"/>
  <c r="H88" i="3" l="1"/>
  <c r="G45" i="3" l="1"/>
  <c r="G44" i="3" s="1"/>
  <c r="F45" i="3"/>
  <c r="G41" i="3"/>
  <c r="G40" i="3" s="1"/>
  <c r="F41" i="3"/>
  <c r="G35" i="3"/>
  <c r="G34" i="3" s="1"/>
  <c r="F35" i="3"/>
  <c r="G31" i="3"/>
  <c r="G30" i="3" s="1"/>
  <c r="F31" i="3"/>
  <c r="G27" i="3"/>
  <c r="G26" i="3" s="1"/>
  <c r="F27" i="3"/>
  <c r="G19" i="3"/>
  <c r="G18" i="3" s="1"/>
  <c r="F19" i="3"/>
  <c r="G15" i="3"/>
  <c r="G14" i="3" s="1"/>
  <c r="F15" i="3"/>
  <c r="G11" i="3"/>
  <c r="F11" i="3"/>
  <c r="G7" i="3"/>
  <c r="F7" i="3"/>
  <c r="F26" i="3" l="1"/>
  <c r="H26" i="3" s="1"/>
  <c r="H27" i="3"/>
  <c r="H11" i="3"/>
  <c r="F14" i="3"/>
  <c r="H14" i="3" s="1"/>
  <c r="H15" i="3"/>
  <c r="F18" i="3"/>
  <c r="H18" i="3" s="1"/>
  <c r="H19" i="3"/>
  <c r="F30" i="3"/>
  <c r="H30" i="3" s="1"/>
  <c r="H31" i="3"/>
  <c r="F34" i="3"/>
  <c r="H34" i="3" s="1"/>
  <c r="H35" i="3"/>
  <c r="F40" i="3"/>
  <c r="H40" i="3" s="1"/>
  <c r="H41" i="3"/>
  <c r="F44" i="3"/>
  <c r="H44" i="3" s="1"/>
  <c r="H45" i="3"/>
  <c r="F6" i="3"/>
  <c r="G6" i="3"/>
  <c r="G5" i="3" s="1"/>
  <c r="G29" i="3"/>
  <c r="G39" i="3"/>
  <c r="H7" i="3"/>
  <c r="F29" i="3" l="1"/>
  <c r="H29" i="3" s="1"/>
  <c r="F5" i="3"/>
  <c r="F39" i="3"/>
  <c r="H39" i="3" s="1"/>
  <c r="F4" i="3"/>
  <c r="H6" i="3"/>
  <c r="G4" i="3"/>
  <c r="H5" i="3" l="1"/>
  <c r="H4" i="3" l="1"/>
</calcChain>
</file>

<file path=xl/sharedStrings.xml><?xml version="1.0" encoding="utf-8"?>
<sst xmlns="http://schemas.openxmlformats.org/spreadsheetml/2006/main" count="179" uniqueCount="130">
  <si>
    <t>ประเด็นการพัฒนาที่ 1 สร้างมูลค่าเพิ่มสินค้าเกษตรปลอดภัย สู่เศรษฐกิจฐานราก</t>
  </si>
  <si>
    <t>โครงการพัฒนาโครงสร้างพื้นฐานรองรับการยกระดับภาคการเกษตร</t>
  </si>
  <si>
    <t>กิจกรรมที่ 1 ปรับปรุงและพัฒนาแหล่งน้ำครบวงจร 
ฝน ชล บาดาล เพื่อการเกษตรกรรม</t>
  </si>
  <si>
    <t>ขุดลอกคลองระบายน้ำห้วยซับเหล็ก ระยะที่ 2  ตำบลนิคมสร้างตนเองอำเภอเมืองลพบุรี จังหวัดลพบุรี</t>
  </si>
  <si>
    <t>แก้มลิงเขาสามยอดตอนบนระยะที่ 2 ตำบลเขาสามยอด อำเภอเมืองลพบุรี จังหวัดลพบุรี</t>
  </si>
  <si>
    <t>ก่อสร้างฝายห้วยใหญ่ 1 ตำบลเขาพระงาม อำเภอเมืองลพบุรี จังหวัดลพบุรี</t>
  </si>
  <si>
    <t>กิจกรรมที่ 2 พัฒนาเส้นทางลำเลียงสินค้าการเกษตร</t>
  </si>
  <si>
    <t>โครงการชลประทานลพบุรี</t>
  </si>
  <si>
    <t>หน่วยดำเนินการ</t>
  </si>
  <si>
    <t>งบดำเนินงาน</t>
  </si>
  <si>
    <t>งบลงทุน</t>
  </si>
  <si>
    <t>รวม</t>
  </si>
  <si>
    <t>ประเด็นการพัฒนา/โครงการ/กิจกรรมหลัก/กิจกรรมย่อย</t>
  </si>
  <si>
    <t>โครงการพัฒนาคลัสเตอร์สมุนไพรดูแลสุขภาพครบวงจร</t>
  </si>
  <si>
    <t>กิจกรรมพัฒนาคลัสเตอร์สมุนไพรดูแลสุขภาพครบวงจร</t>
  </si>
  <si>
    <t>สนง.เกษตรและสหกรณ์
จังหวัดลพบุรี</t>
  </si>
  <si>
    <t>สนง.อุตสาหกรรมจังหวัดลพบุรี</t>
  </si>
  <si>
    <t>สนง.เกษตรจังหวัดลพบุรี</t>
  </si>
  <si>
    <t>สนง.ประมงจังหวัดลพบุรี</t>
  </si>
  <si>
    <t>สนง.ปศุสัตว์จังหวัดลพบุรี</t>
  </si>
  <si>
    <t xml:space="preserve">โครงการขยายผลเกษตรทฤษฎีใหม่ ภายใต้เกษตรกรรมยั่งยืน </t>
  </si>
  <si>
    <t xml:space="preserve">กิจกรรมขยายผลเกษตรทฤษฎีใหม่ ภายใต้เกษตรกรรมยั่งยืน </t>
  </si>
  <si>
    <t>สถานีพัฒนาที่ดินลพบุรี</t>
  </si>
  <si>
    <t>โครงการส่งเสริมการตลาด การบริโภคอาหารปลอดภัย</t>
  </si>
  <si>
    <t>กิจกรรมส่งเสริมการตลาด การบริโภคอาหารปลอดภัย</t>
  </si>
  <si>
    <t xml:space="preserve">ประเด็นการพัฒนาที่ 2 บริหารจัดการด้านการท่องเที่ยวพร้อมรับการท่องเที่ยววิถีใหม่ </t>
  </si>
  <si>
    <t>โครงการพัฒนาโครงสร้างพื้นฐานสนับสนุนการท่องเที่ยว และแหล่งท่องเที่ยวหลักของจังหวัดลพบุรี</t>
  </si>
  <si>
    <t>กิจกรรมพัฒนาโครงสร้างพื้นฐานสนับสนุนการท่องเที่ยวและแหล่งท่องเที่ยวหลักของจังหวัดลพบุรี</t>
  </si>
  <si>
    <t>ซ่อมสร้างถนนลาดยาง สาย ลบ. 5130 เลียบเขื่อนป่าสักชลสิทธิ์ฝั่งขวา ตำบลโคกสลุง อำเภอพัฒนานิคม จังหวัดลพบุรี</t>
  </si>
  <si>
    <t>ซ่อมสร้างถนนลาดยาง สาย ลบ. 4018 แยก ทล. 2282 - บ้านโปร่งสวอง ตำบลห้วยขุนราม อำเภอพัฒนานิคม และตำบลซับจำปา อำเภอท่าหลวง จังหวัดลพบุรี</t>
  </si>
  <si>
    <t>แขวงทางหลวงชนบทลพบุรี</t>
  </si>
  <si>
    <t>โครงการสร้างความเชื่อมั่นด้านภาพลักษณ์และประชาสัมพันธ์ส่งเสริมการตลาดด้านการท่องเที่ยว</t>
  </si>
  <si>
    <t>กิจกรรมที่ 2 ส่งเสริมการท่องเที่ยวทางวัฒนธรรมและประเพณีท้องถิ่น</t>
  </si>
  <si>
    <t>สนง.วัฒนธรรมจังหวัดลพบุรี</t>
  </si>
  <si>
    <t>สนง.ประชาสัมพันธ์
จังหวัดลพบุรี</t>
  </si>
  <si>
    <t>ประเด็นการพัฒนาที่ 4 พัฒนาคุณภาพชีวิตทุกช่วงวัย เรียนรู้ตลอดชีวิต เสริมสร้างสุขภาวะที่ดี เมืองลพบุรีมีความสงบสุข</t>
  </si>
  <si>
    <t>โครงการพัฒนาระบบสาธารณูปโภคพื้นฐานของจังหวัดลพบุรี</t>
  </si>
  <si>
    <t>กิจกรรมพัฒนาระบบสาธารณูปโภคพื้นฐานของจังหวัดลพบุรี</t>
  </si>
  <si>
    <t>ก่อสร้างเขื่อนป้องกันติ่งริมแม่น้ำลพบุรี บริเวณวัดชีแวะ  ระยะที่ 2 ตำบลงิ้วราย อำเภอเมืองลพบุรี จังหวัดลพบุรี</t>
  </si>
  <si>
    <t>วางท่อระบายน้ำ ค.ส.ล. สายทาง ลบ.ถ. 5 - 0002 กม. 0+0000 - กม.2+263 ค่ายวชิราลงกรณ์ วัดกกโก หมู่ที่ 6 ตำบลกกโก อำเภอเมืองลพบุรี จังหวัดลพบุรี</t>
  </si>
  <si>
    <t>สนง.โยธาธิการและผังเมือง
จังหวัดลพบุรี</t>
  </si>
  <si>
    <t>กิจกรรมที่ 2 พัฒนาคุณภาพชีวิตกลุ่มเปราะบาง</t>
  </si>
  <si>
    <t>โครงการต้นแบบคนลพบุรีสังคมคุณภาพ</t>
  </si>
  <si>
    <t>ค่าใช้จ่ายในการบริหารงานจังหวัด/กลุ่มจังหวัดแบบบูรณาการ</t>
  </si>
  <si>
    <t xml:space="preserve">การพัฒนาที่อยู่อาศัยและปรับสภาพแวดล้อมที่เหมาะสมสำหรับผู้สูงอายุและคนทุกช่วงวัยในครอบครัวเปราะบาง  </t>
  </si>
  <si>
    <t>การพัฒนาคุณภาพชีวิตกลุ่มเปราะบางรายครัวเรือนเพื่อแก้ไขปัญหาความยากจน</t>
  </si>
  <si>
    <t>ประชาสัมพันธ์งานแผ่นดินสมเด็จพระนารายณ์มหาราช ประจำปี 2566</t>
  </si>
  <si>
    <t>Lopburi New Normal New Tourism</t>
  </si>
  <si>
    <t>งานแผ่นดินสมเด็จพระนารายณ์มหาราช ประจำปี พ.ศ. 2566</t>
  </si>
  <si>
    <t>ส่งเสริมการตลาดสินค้าเกษตร ผลิตภัณฑ์ และอาหารปลอดภัย</t>
  </si>
  <si>
    <t>ส่งเสริมการทำเกษตรทฤษฎีใหม่ภายใต้เกษตรกรรมยั่งยืน</t>
  </si>
  <si>
    <t>ปรับปรุงบำรุงดินตามหลักเกษตรทฤษฎีใหม่</t>
  </si>
  <si>
    <t>ส่งเสริมการผลิตด้านพืชตามหลักเกษตรทฤษฎีใหม่</t>
  </si>
  <si>
    <t>ส่งเสริมการผลิตด้านประมงตามหลักเกษตรทฤษฎีใหม่</t>
  </si>
  <si>
    <t>ส่งเสริมการผลิตด้านปศุสัตว์ตามหลักเกษตรทฤษฎีใหม่</t>
  </si>
  <si>
    <t>พัฒนาศักยภาพผู้ประกอบการวิสาหกิจขนาดกลางและขนาดย่อม (SMEs) และวิสาหกิจชุมชน ในการพัฒนาผลิตภัณฑ์ให้ได้มาตรฐานสากล</t>
  </si>
  <si>
    <t>พัฒนาศักยภาพการรวมกลุ่มผลิตพืชสมุนไพรเพื่อสุขภาพ</t>
  </si>
  <si>
    <t>สนง.การท่องเที่ยว
และกีฬาจังหวัดลพบุรี</t>
  </si>
  <si>
    <t>สนง.พัฒนาสังคม
และความมั่นคงของมนุษย์จังหวัดลพบุรี</t>
  </si>
  <si>
    <t>งบประมาณตาม พ.ร.บ. 66</t>
  </si>
  <si>
    <t>รวมงบประมาณจัดสรร</t>
  </si>
  <si>
    <t>การดำเนินโครงการตามแผนปฏิบัติราชการประจำปีงบประมาณ พ.ศ. 2566 จังหวัดลพบุรี</t>
  </si>
  <si>
    <t xml:space="preserve">เพิ่มพื้นที่กักเก็บน้ำตามหลักเกษตรทฤษฎีใหม่ 
 - ขุดสระน้ำเพื่อเก็บกักน้ำที่มีความต้องการขนาดพื้นที่เก็บกับน้ำ ปริมาณดินขุด 1,800 ลูกบาศก์เมตร </t>
  </si>
  <si>
    <t>70022380019002000000</t>
  </si>
  <si>
    <t>70022380019003220001</t>
  </si>
  <si>
    <t>70022380019003220002</t>
  </si>
  <si>
    <t>70022380019003220003</t>
  </si>
  <si>
    <t>70022380019003220004</t>
  </si>
  <si>
    <t>70022380019003220005</t>
  </si>
  <si>
    <t>70022380020002000000</t>
  </si>
  <si>
    <t>70022380020003220001</t>
  </si>
  <si>
    <t>70022380020003220002</t>
  </si>
  <si>
    <t>70022380021002000000</t>
  </si>
  <si>
    <t>70022380021003210001</t>
  </si>
  <si>
    <t>70022380021003220001</t>
  </si>
  <si>
    <t>รหัสงบประมาณ</t>
  </si>
  <si>
    <t>แหล่งของเงิน</t>
  </si>
  <si>
    <t>6611200</t>
  </si>
  <si>
    <t>6611320</t>
  </si>
  <si>
    <t>70022380021005000001</t>
  </si>
  <si>
    <t>ซ่อมสร้างถนนลาดยาง สาย ลบ.3020 แยก ทล.205 - บ้านปรางค์น้อย
ช่วงที่ 1 กม.0+000 - กม.1+150 ช่วงที่ 2 กม.4+300 - กม.5+400
ตำบลหนองรี อำเภอลำสนธิ จังหวดลพบุรี ระยะทาง 2.250 กิโลเมตร</t>
  </si>
  <si>
    <t>ซ่อมสร้างถนนลาดยาง สาย ลบ.1009 แยก ทล.1 - บ้านทะเลทอง 
ช่วงที่ 1 กม.2+050 - กม.6+725 ช่วงที่ 2 กม.12+675 - กม.13+200 
ช่วงที่ 3 กม.15+850 - กม.17+700 ตำบลบ่อทอง อำเภอหนองม่วง จังหวัดลพบุรี ระยะทาง 7.050 กิโลเมตร</t>
  </si>
  <si>
    <t>6611500</t>
  </si>
  <si>
    <t>70022380019003210001</t>
  </si>
  <si>
    <t>การจัดทำ/ทบทวนแผนพัฒนาจังหวัดลพบุรี และแผนปฏิบัติราชการจังหวัดลพบุรี 
ตามเป้าหมายการพัฒนาจังหวัด 20 ปี และแนวทางการพัฒนาจังหวัด</t>
  </si>
  <si>
    <t>การจัดประชุคณะกรรมการบริหารงานจังหัวดแบบบูรณาการ (ก.บ.จ.) จังหวัดลพบุรี และคณะกรรมการ คณะอนุกรรมการ และคณะทำงาน อื่นๆ ที่เกี่ยวข้อง</t>
  </si>
  <si>
    <t>- ค่าเบี้ยประชุม จำนวน 8 ครั้งๆ ละ 60,400 บาท เป็นเงิน 483,200 บาท</t>
  </si>
  <si>
    <t>- ค่าอาหารว่างและเครื่องดื่ม จำนวน 8 ครั้งๆ ละ 60 คนๆ ละ 35 บาท</t>
  </si>
  <si>
    <t>การติดตามและประชาสัมพันธ์การดำเนินงานตามแผนปฏิบัติราชการจังหวัดลพบุรี ผู้ตรวจสำนักนายก/กระทรวงมหาดไทย การสนับสนุนการดำเนินงาน พัฒนาประสิทธิภาพและส่งเสริมคุณภาพการบริหารจัดการภาครัฐ ตามนโยบายและข้อสั่งการของรัฐบาล นายกรัฐมนตรี รองนายกรัฐมนตรี มติคณะรัฐมนตรี และผู้บริหารราชการต่างๆ</t>
  </si>
  <si>
    <t xml:space="preserve">- ค่าใช้จ่ายในการจัดประชุม จัดทำเอกสารประกอบการประชุม และค่าใช้จ่าย
ในการจัดกิจกรรมงานต่างๆ </t>
  </si>
  <si>
    <t xml:space="preserve">    - กลุ่มงานยุทธศาสตร์ฯ 260,000 บาท</t>
  </si>
  <si>
    <t xml:space="preserve">    - กลุ่มงานอำนวยการ 130,000 บาท</t>
  </si>
  <si>
    <t xml:space="preserve">    - กลุ่มงานบริหารทรัพยากรบุคคล 30,000 บาท</t>
  </si>
  <si>
    <t>การสนับสนุนการบริหารงานจังหวัด การดำเนินงานตามแผนพัฒนาจังหวัดลพบุรี แผนปฏิบัติราชการจังหวัดลพบุรี และการดำเนินงานตามนโยบายและข้อสั่งการของรัฐบาล นายกรัฐมนตรี รองนายกรัฐมนตรี มติคณะรัฐมนตรี และผู้บริหารราชการต่างๆ</t>
  </si>
  <si>
    <t xml:space="preserve"> - กลุ่มงานยุทธศาสตร์ฯ 230,000 บาท</t>
  </si>
  <si>
    <t xml:space="preserve"> - กลุ่มงานอำนวยการ 230,000 บาท</t>
  </si>
  <si>
    <t xml:space="preserve"> - กลุ่มงานบริหารทรัพยากรบุคคล 30,000 บาท</t>
  </si>
  <si>
    <t xml:space="preserve"> - กลุ่มงานศูนย์ดำรงธรรม 20,000 บาท</t>
  </si>
  <si>
    <t xml:space="preserve"> - วุฒิปริญญาตรี จำนวน 11 คนๆ ละ 12 เดือนๆ ละ 15,000 บาท  </t>
  </si>
  <si>
    <t xml:space="preserve"> - วุฒิ ปวส. จำนวน 1 คนๆ ละ 12 เดือนๆ ละ 12,650 บาท</t>
  </si>
  <si>
    <t xml:space="preserve"> - กลุ่มงานยุทธศาสตร์ฯ 158,400 บาท</t>
  </si>
  <si>
    <t xml:space="preserve"> - กลุ่มงานอำนวยการ 305,600 บาท</t>
  </si>
  <si>
    <t xml:space="preserve"> - กลุ่มงานบริหารทรัพยากรบุคคล 66,000 บาท</t>
  </si>
  <si>
    <t>การส่งเสริมคุณภาพการบริหารจัดการภาครัฐ</t>
  </si>
  <si>
    <t>ค่าใช้จ่ายในการจัดประชุมเชิงปฏิบัติการ โครงการเพิ่มประสิทธิภาพการปฏิบัติงานของหน่วยงานภาครัฐ (PMQA 4.0) จำนวน 4 วันๆ ละ 60 คน</t>
  </si>
  <si>
    <t>- ค่าตอบแทนวิทยากร (ภาครัฐ) จำนวน 4 วันๆ ละ 2 คนๆ ละ 6 ชั่วโมงๆ ละ 600 บาท</t>
  </si>
  <si>
    <t>- ค่าตอบแทนวิทยากรกลุ่ม จำนวน 2 วันๆ ละ 6 กลุ่มๆ ละ 1 คนๆ ละ 3 ชั่วโมงๆ ละ 300 บาท</t>
  </si>
  <si>
    <t>- ค่าที่พักวิทยากร จำนวน 4 คืนๆ ละ 2 ห้องๆ ละ 1,450 บาท</t>
  </si>
  <si>
    <t>- ค่าพาหนะวิทยากร (เหมาจ่าย) 2 ครั้งๆ ละ 5,000 บาท</t>
  </si>
  <si>
    <t>- ค่าอาหารว่างและเครื่องดื่ม จำนวน 4 วันๆ ละ 60 คนๆ ละ 2 มื้อๆ ละ 35 บาท</t>
  </si>
  <si>
    <t>- ค่าอาหารกลางวัน จำนวน 4 วันๆ ละ 60 คนๆ ละ 1 มื้อๆ ละ 120 บาท</t>
  </si>
  <si>
    <t>- ค่าป้ายไวนิล 2 ครั้งๆ ละ 700 บาท</t>
  </si>
  <si>
    <t>- ค่าเอกสารประกอบการประชุม 60 ชุดๆ ละ 100 บาท 2 ครั้ง</t>
  </si>
  <si>
    <t>กลุ่มงานยุทธศาสาตร์และข้อมูลเพื่อการพัฒนาจังหวัด</t>
  </si>
  <si>
    <t>กลุ่มงานยุทธศาสตร์/อำนวยการ/บริหารทรัพยากรบุคคล</t>
  </si>
  <si>
    <t>ยุทธศาสตร์</t>
  </si>
  <si>
    <t>อำนวยการ</t>
  </si>
  <si>
    <t>บุคคล</t>
  </si>
  <si>
    <t>กลุ่มงานยุทธศาสตร์/อำนวยการ/บริหารทรัพยากรบุคคล/ศูนย์ดำรงธรรม</t>
  </si>
  <si>
    <t>ศูนย์ดำรงธรรม</t>
  </si>
  <si>
    <t>กลุ่มงานบริหารทรัพยากรบุคคล</t>
  </si>
  <si>
    <t xml:space="preserve"> - ค่าน้ำมันเชื้อเพลิง จำนวน 12 เดือน</t>
  </si>
  <si>
    <t xml:space="preserve"> - ค่าวัสดุสำนักงาน</t>
  </si>
  <si>
    <t xml:space="preserve"> - ค่าเช่าเครื่องถ่ายเอกสาร จำนวน 2 เครื่องๆละ 7,000 บาท
 จำนวน 12 เดือน</t>
  </si>
  <si>
    <t xml:space="preserve"> - ค่าจ้างเหมาบริการบุคคลธรรมดา เพื่อสนับสนุนการปฏิบัติงานของสำนักงานจังหวัดลพบุรีจำนวน 12 คน</t>
  </si>
  <si>
    <t xml:space="preserve"> - ค่าตอบแทนการปฏิบัติงานนอกเวลาราชการ</t>
  </si>
  <si>
    <t xml:space="preserve"> - จ้างเหมาจัดทำเป้าหมายการพัฒนาจังหวัด 20 ปี</t>
  </si>
  <si>
    <t xml:space="preserve"> - จ้างเหมาจัดทำ/ทบทวนแผนพัฒนาจังหวัดลพบุรี พ.ศ. 2566 - 2570 ฉบับทบทวนปี 2568 และแผนปฏิบัติราชการจังหวัดลพบุรี ประจำปีงบประมาณ พ.ศ. 2568</t>
  </si>
  <si>
    <t>ตรวจสอบภายใน</t>
  </si>
  <si>
    <t>ปรับปรุงห้องประชุม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</si>
</sst>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(* #,##0.00_);_(* \(#,##0.00\);_(* &quot;-&quot;??_);_(@_)"/>
    <numFmt numFmtId="164" formatCode="_-* #,##0_-;\-* #,##0_-;_-* &quot;-&quot;??_-;_-@_-"/>
    <numFmt numFmtId="165" formatCode="_(* #,##0_);_(* \(#,##0\);_(* &quot;-&quot;??_);_(@_)"/>
    <numFmt numFmtId="166" formatCode="0_);\(0\)"/>
    <numFmt numFmtId="168" formatCode="_-* #,##0.00_-;\-* #,##0.00_-;_-* &quot;-&quot;??_-;_-@_-"/>
    <numFmt numFmtId="169" formatCode="_-&quot;฿&quot;* #,##0.00_-;\-&quot;฿&quot;* #,##0.00_-;_-&quot;฿&quot;* &quot;-&quot;??_-;_-@_-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TH SarabunPSK"/>
      <family val="2"/>
    </font>
    <font>
      <b/>
      <sz val="14"/>
      <name val="TH SarabunPSK"/>
      <family val="2"/>
    </font>
    <font>
      <sz val="14"/>
      <name val="TH SarabunPSK"/>
      <family val="2"/>
    </font>
    <font>
      <sz val="14"/>
      <color theme="1"/>
      <name val="TH SarabunPSK"/>
      <family val="2"/>
    </font>
    <font>
      <b/>
      <sz val="18"/>
      <name val="TH SarabunPSK"/>
      <family val="2"/>
    </font>
    <font>
      <sz val="8"/>
      <name val="Calibri"/>
      <family val="2"/>
      <scheme val="minor"/>
    </font>
    <font>
      <sz val="11"/>
      <color theme="1"/>
      <name val="Calibri"/>
      <family val="2"/>
      <charset val="222"/>
      <scheme val="minor"/>
    </font>
    <font>
      <b/>
      <sz val="16"/>
      <name val="TH SarabunPSK"/>
      <family val="2"/>
    </font>
    <font>
      <sz val="10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E1"/>
        <bgColor indexed="64"/>
      </patternFill>
    </fill>
    <fill>
      <patternFill patternType="solid">
        <fgColor theme="7" tint="0.39997558519241921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5" tint="-0.249977111117893"/>
      </left>
      <right/>
      <top style="medium">
        <color theme="5" tint="-0.249977111117893"/>
      </top>
      <bottom/>
      <diagonal/>
    </border>
    <border>
      <left/>
      <right/>
      <top style="medium">
        <color theme="5" tint="-0.249977111117893"/>
      </top>
      <bottom/>
      <diagonal/>
    </border>
    <border>
      <left style="medium">
        <color theme="5" tint="-0.249977111117893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theme="5" tint="-0.249977111117893"/>
      </left>
      <right style="thin">
        <color indexed="64"/>
      </right>
      <top style="thin">
        <color indexed="64"/>
      </top>
      <bottom style="medium">
        <color theme="5" tint="-0.24997711111789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theme="5" tint="-0.249977111117893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theme="5" tint="-0.249977111117893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5">
    <xf numFmtId="0" fontId="0" fillId="0" borderId="0"/>
    <xf numFmtId="43" fontId="1" fillId="0" borderId="0" applyFont="0" applyFill="0" applyBorder="0" applyAlignment="0" applyProtection="0"/>
    <xf numFmtId="0" fontId="9" fillId="0" borderId="0"/>
    <xf numFmtId="168" fontId="9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" fillId="0" borderId="0"/>
    <xf numFmtId="168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9" fillId="0" borderId="0"/>
    <xf numFmtId="0" fontId="11" fillId="0" borderId="0"/>
  </cellStyleXfs>
  <cellXfs count="156">
    <xf numFmtId="0" fontId="0" fillId="0" borderId="0" xfId="0"/>
    <xf numFmtId="0" fontId="5" fillId="0" borderId="1" xfId="0" applyFont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top"/>
    </xf>
    <xf numFmtId="0" fontId="5" fillId="0" borderId="1" xfId="0" applyFont="1" applyBorder="1" applyAlignment="1">
      <alignment horizontal="center" vertical="top" wrapText="1"/>
    </xf>
    <xf numFmtId="165" fontId="5" fillId="2" borderId="1" xfId="1" applyNumberFormat="1" applyFont="1" applyFill="1" applyBorder="1" applyAlignment="1">
      <alignment horizontal="right" vertical="top" wrapText="1"/>
    </xf>
    <xf numFmtId="164" fontId="4" fillId="5" borderId="1" xfId="0" applyNumberFormat="1" applyFont="1" applyFill="1" applyBorder="1" applyAlignment="1">
      <alignment horizontal="center" vertical="top"/>
    </xf>
    <xf numFmtId="165" fontId="4" fillId="5" borderId="1" xfId="1" applyNumberFormat="1" applyFont="1" applyFill="1" applyBorder="1" applyAlignment="1">
      <alignment horizontal="right" vertical="top"/>
    </xf>
    <xf numFmtId="0" fontId="4" fillId="6" borderId="1" xfId="0" applyFont="1" applyFill="1" applyBorder="1" applyAlignment="1">
      <alignment horizontal="left" vertical="top" wrapText="1"/>
    </xf>
    <xf numFmtId="165" fontId="4" fillId="6" borderId="1" xfId="1" applyNumberFormat="1" applyFont="1" applyFill="1" applyBorder="1" applyAlignment="1">
      <alignment horizontal="right" vertical="top" wrapText="1"/>
    </xf>
    <xf numFmtId="0" fontId="4" fillId="6" borderId="1" xfId="0" applyFont="1" applyFill="1" applyBorder="1" applyAlignment="1">
      <alignment horizontal="center" vertical="top"/>
    </xf>
    <xf numFmtId="165" fontId="4" fillId="6" borderId="1" xfId="1" applyNumberFormat="1" applyFont="1" applyFill="1" applyBorder="1" applyAlignment="1">
      <alignment horizontal="right" vertical="top"/>
    </xf>
    <xf numFmtId="0" fontId="4" fillId="7" borderId="1" xfId="0" applyFont="1" applyFill="1" applyBorder="1" applyAlignment="1">
      <alignment horizontal="left" vertical="top" wrapText="1"/>
    </xf>
    <xf numFmtId="0" fontId="4" fillId="7" borderId="1" xfId="0" applyFont="1" applyFill="1" applyBorder="1" applyAlignment="1">
      <alignment horizontal="center" vertical="top"/>
    </xf>
    <xf numFmtId="165" fontId="4" fillId="7" borderId="1" xfId="1" applyNumberFormat="1" applyFont="1" applyFill="1" applyBorder="1" applyAlignment="1">
      <alignment horizontal="right" vertical="top"/>
    </xf>
    <xf numFmtId="165" fontId="4" fillId="7" borderId="1" xfId="1" applyNumberFormat="1" applyFont="1" applyFill="1" applyBorder="1" applyAlignment="1">
      <alignment horizontal="right" vertical="top" wrapText="1"/>
    </xf>
    <xf numFmtId="0" fontId="4" fillId="10" borderId="1" xfId="0" applyFont="1" applyFill="1" applyBorder="1" applyAlignment="1">
      <alignment horizontal="center" vertical="top"/>
    </xf>
    <xf numFmtId="165" fontId="4" fillId="10" borderId="1" xfId="1" applyNumberFormat="1" applyFont="1" applyFill="1" applyBorder="1" applyAlignment="1">
      <alignment horizontal="right" vertical="top"/>
    </xf>
    <xf numFmtId="0" fontId="4" fillId="9" borderId="1" xfId="0" applyFont="1" applyFill="1" applyBorder="1" applyAlignment="1">
      <alignment horizontal="center" vertical="top"/>
    </xf>
    <xf numFmtId="165" fontId="4" fillId="9" borderId="1" xfId="1" applyNumberFormat="1" applyFont="1" applyFill="1" applyBorder="1" applyAlignment="1">
      <alignment horizontal="right" vertical="top"/>
    </xf>
    <xf numFmtId="0" fontId="4" fillId="11" borderId="1" xfId="0" applyFont="1" applyFill="1" applyBorder="1" applyAlignment="1">
      <alignment horizontal="center" vertical="top"/>
    </xf>
    <xf numFmtId="165" fontId="4" fillId="11" borderId="1" xfId="1" applyNumberFormat="1" applyFont="1" applyFill="1" applyBorder="1" applyAlignment="1">
      <alignment horizontal="right" vertical="top"/>
    </xf>
    <xf numFmtId="0" fontId="4" fillId="12" borderId="1" xfId="0" applyFont="1" applyFill="1" applyBorder="1" applyAlignment="1">
      <alignment horizontal="center" vertical="top"/>
    </xf>
    <xf numFmtId="165" fontId="4" fillId="12" borderId="1" xfId="1" applyNumberFormat="1" applyFont="1" applyFill="1" applyBorder="1" applyAlignment="1">
      <alignment horizontal="right" vertical="top"/>
    </xf>
    <xf numFmtId="165" fontId="4" fillId="12" borderId="1" xfId="1" applyNumberFormat="1" applyFont="1" applyFill="1" applyBorder="1" applyAlignment="1">
      <alignment horizontal="right" vertical="top" wrapText="1"/>
    </xf>
    <xf numFmtId="0" fontId="4" fillId="4" borderId="1" xfId="0" applyFont="1" applyFill="1" applyBorder="1" applyAlignment="1">
      <alignment horizontal="center" vertical="top"/>
    </xf>
    <xf numFmtId="165" fontId="4" fillId="4" borderId="1" xfId="1" applyNumberFormat="1" applyFont="1" applyFill="1" applyBorder="1" applyAlignment="1">
      <alignment horizontal="right" vertical="top"/>
    </xf>
    <xf numFmtId="0" fontId="2" fillId="6" borderId="0" xfId="0" applyFont="1" applyFill="1"/>
    <xf numFmtId="165" fontId="5" fillId="0" borderId="1" xfId="1" applyNumberFormat="1" applyFont="1" applyBorder="1" applyAlignment="1">
      <alignment horizontal="right" vertical="top"/>
    </xf>
    <xf numFmtId="165" fontId="5" fillId="0" borderId="1" xfId="1" applyNumberFormat="1" applyFont="1" applyFill="1" applyBorder="1" applyAlignment="1">
      <alignment horizontal="right" vertical="top"/>
    </xf>
    <xf numFmtId="164" fontId="4" fillId="6" borderId="1" xfId="1" applyNumberFormat="1" applyFont="1" applyFill="1" applyBorder="1" applyAlignment="1">
      <alignment horizontal="right" vertical="top"/>
    </xf>
    <xf numFmtId="164" fontId="5" fillId="0" borderId="1" xfId="1" applyNumberFormat="1" applyFont="1" applyBorder="1" applyAlignment="1">
      <alignment horizontal="center" vertical="top" wrapText="1"/>
    </xf>
    <xf numFmtId="0" fontId="4" fillId="8" borderId="1" xfId="0" applyFont="1" applyFill="1" applyBorder="1" applyAlignment="1">
      <alignment horizontal="left" vertical="top" wrapText="1"/>
    </xf>
    <xf numFmtId="165" fontId="4" fillId="8" borderId="1" xfId="1" applyNumberFormat="1" applyFont="1" applyFill="1" applyBorder="1" applyAlignment="1">
      <alignment horizontal="right" vertical="top"/>
    </xf>
    <xf numFmtId="0" fontId="4" fillId="9" borderId="1" xfId="0" applyFont="1" applyFill="1" applyBorder="1" applyAlignment="1">
      <alignment horizontal="left" vertical="top" wrapText="1"/>
    </xf>
    <xf numFmtId="0" fontId="4" fillId="10" borderId="1" xfId="0" applyFont="1" applyFill="1" applyBorder="1" applyAlignment="1">
      <alignment horizontal="left" vertical="top" wrapText="1"/>
    </xf>
    <xf numFmtId="0" fontId="4" fillId="12" borderId="1" xfId="0" applyFont="1" applyFill="1" applyBorder="1" applyAlignment="1">
      <alignment horizontal="left" vertical="top" wrapText="1"/>
    </xf>
    <xf numFmtId="0" fontId="4" fillId="4" borderId="1" xfId="0" applyFont="1" applyFill="1" applyBorder="1" applyAlignment="1">
      <alignment horizontal="left" vertical="top" wrapText="1"/>
    </xf>
    <xf numFmtId="165" fontId="4" fillId="5" borderId="9" xfId="1" applyNumberFormat="1" applyFont="1" applyFill="1" applyBorder="1" applyAlignment="1">
      <alignment horizontal="right" vertical="top"/>
    </xf>
    <xf numFmtId="165" fontId="4" fillId="7" borderId="9" xfId="1" applyNumberFormat="1" applyFont="1" applyFill="1" applyBorder="1" applyAlignment="1">
      <alignment horizontal="right" vertical="top"/>
    </xf>
    <xf numFmtId="165" fontId="4" fillId="6" borderId="9" xfId="1" applyNumberFormat="1" applyFont="1" applyFill="1" applyBorder="1" applyAlignment="1">
      <alignment horizontal="right" vertical="top" wrapText="1"/>
    </xf>
    <xf numFmtId="165" fontId="4" fillId="7" borderId="9" xfId="1" applyNumberFormat="1" applyFont="1" applyFill="1" applyBorder="1" applyAlignment="1">
      <alignment horizontal="right" vertical="top" wrapText="1"/>
    </xf>
    <xf numFmtId="165" fontId="4" fillId="6" borderId="9" xfId="1" applyNumberFormat="1" applyFont="1" applyFill="1" applyBorder="1" applyAlignment="1">
      <alignment horizontal="right" vertical="top"/>
    </xf>
    <xf numFmtId="165" fontId="4" fillId="8" borderId="9" xfId="1" applyNumberFormat="1" applyFont="1" applyFill="1" applyBorder="1" applyAlignment="1">
      <alignment horizontal="right" vertical="top"/>
    </xf>
    <xf numFmtId="165" fontId="4" fillId="9" borderId="9" xfId="1" applyNumberFormat="1" applyFont="1" applyFill="1" applyBorder="1" applyAlignment="1">
      <alignment horizontal="right" vertical="top"/>
    </xf>
    <xf numFmtId="165" fontId="4" fillId="10" borderId="9" xfId="1" applyNumberFormat="1" applyFont="1" applyFill="1" applyBorder="1" applyAlignment="1">
      <alignment horizontal="right" vertical="top"/>
    </xf>
    <xf numFmtId="165" fontId="4" fillId="11" borderId="9" xfId="1" applyNumberFormat="1" applyFont="1" applyFill="1" applyBorder="1" applyAlignment="1">
      <alignment horizontal="right" vertical="top"/>
    </xf>
    <xf numFmtId="165" fontId="4" fillId="12" borderId="9" xfId="1" applyNumberFormat="1" applyFont="1" applyFill="1" applyBorder="1" applyAlignment="1">
      <alignment horizontal="right" vertical="top"/>
    </xf>
    <xf numFmtId="165" fontId="4" fillId="4" borderId="9" xfId="1" applyNumberFormat="1" applyFont="1" applyFill="1" applyBorder="1" applyAlignment="1">
      <alignment horizontal="right" vertical="top"/>
    </xf>
    <xf numFmtId="165" fontId="4" fillId="12" borderId="9" xfId="1" applyNumberFormat="1" applyFont="1" applyFill="1" applyBorder="1" applyAlignment="1">
      <alignment horizontal="right" vertical="top" wrapText="1"/>
    </xf>
    <xf numFmtId="0" fontId="4" fillId="7" borderId="8" xfId="0" applyFont="1" applyFill="1" applyBorder="1" applyAlignment="1">
      <alignment horizontal="center" vertical="top"/>
    </xf>
    <xf numFmtId="0" fontId="4" fillId="6" borderId="8" xfId="0" applyFont="1" applyFill="1" applyBorder="1" applyAlignment="1">
      <alignment horizontal="center" vertical="top"/>
    </xf>
    <xf numFmtId="166" fontId="5" fillId="0" borderId="8" xfId="0" applyNumberFormat="1" applyFont="1" applyBorder="1" applyAlignment="1">
      <alignment horizontal="center" vertical="top" wrapText="1"/>
    </xf>
    <xf numFmtId="165" fontId="5" fillId="0" borderId="9" xfId="1" applyNumberFormat="1" applyFont="1" applyBorder="1" applyAlignment="1">
      <alignment horizontal="right" vertical="top"/>
    </xf>
    <xf numFmtId="165" fontId="5" fillId="2" borderId="9" xfId="1" applyNumberFormat="1" applyFont="1" applyFill="1" applyBorder="1" applyAlignment="1">
      <alignment horizontal="right" vertical="top" wrapText="1"/>
    </xf>
    <xf numFmtId="0" fontId="4" fillId="9" borderId="8" xfId="0" applyFont="1" applyFill="1" applyBorder="1" applyAlignment="1">
      <alignment horizontal="center" vertical="top"/>
    </xf>
    <xf numFmtId="0" fontId="4" fillId="10" borderId="8" xfId="0" applyFont="1" applyFill="1" applyBorder="1" applyAlignment="1">
      <alignment horizontal="center" vertical="top"/>
    </xf>
    <xf numFmtId="0" fontId="4" fillId="12" borderId="8" xfId="0" applyFont="1" applyFill="1" applyBorder="1" applyAlignment="1">
      <alignment horizontal="center" vertical="top"/>
    </xf>
    <xf numFmtId="0" fontId="4" fillId="4" borderId="8" xfId="0" applyFont="1" applyFill="1" applyBorder="1" applyAlignment="1">
      <alignment horizontal="center" vertical="top"/>
    </xf>
    <xf numFmtId="165" fontId="5" fillId="0" borderId="9" xfId="1" applyNumberFormat="1" applyFont="1" applyFill="1" applyBorder="1" applyAlignment="1">
      <alignment horizontal="right" vertical="top"/>
    </xf>
    <xf numFmtId="165" fontId="6" fillId="0" borderId="1" xfId="1" applyNumberFormat="1" applyFont="1" applyBorder="1" applyAlignment="1">
      <alignment vertical="top"/>
    </xf>
    <xf numFmtId="165" fontId="0" fillId="0" borderId="0" xfId="0" applyNumberFormat="1"/>
    <xf numFmtId="165" fontId="4" fillId="4" borderId="4" xfId="1" applyNumberFormat="1" applyFont="1" applyFill="1" applyBorder="1" applyAlignment="1">
      <alignment horizontal="center" vertical="center" wrapText="1"/>
    </xf>
    <xf numFmtId="49" fontId="0" fillId="0" borderId="0" xfId="0" applyNumberFormat="1"/>
    <xf numFmtId="49" fontId="6" fillId="13" borderId="10" xfId="0" applyNumberFormat="1" applyFont="1" applyFill="1" applyBorder="1" applyAlignment="1">
      <alignment horizontal="center"/>
    </xf>
    <xf numFmtId="49" fontId="6" fillId="13" borderId="18" xfId="0" applyNumberFormat="1" applyFont="1" applyFill="1" applyBorder="1" applyAlignment="1">
      <alignment horizontal="center"/>
    </xf>
    <xf numFmtId="49" fontId="6" fillId="0" borderId="10" xfId="0" applyNumberFormat="1" applyFont="1" applyBorder="1" applyAlignment="1">
      <alignment horizontal="center" vertical="top"/>
    </xf>
    <xf numFmtId="49" fontId="6" fillId="0" borderId="18" xfId="0" applyNumberFormat="1" applyFont="1" applyBorder="1" applyAlignment="1">
      <alignment horizontal="center" vertical="top"/>
    </xf>
    <xf numFmtId="49" fontId="6" fillId="13" borderId="16" xfId="0" applyNumberFormat="1" applyFont="1" applyFill="1" applyBorder="1" applyAlignment="1">
      <alignment horizontal="center"/>
    </xf>
    <xf numFmtId="49" fontId="6" fillId="13" borderId="17" xfId="0" applyNumberFormat="1" applyFont="1" applyFill="1" applyBorder="1" applyAlignment="1">
      <alignment horizontal="center"/>
    </xf>
    <xf numFmtId="0" fontId="2" fillId="0" borderId="0" xfId="0" applyFont="1"/>
    <xf numFmtId="165" fontId="4" fillId="14" borderId="32" xfId="1" applyNumberFormat="1" applyFont="1" applyFill="1" applyBorder="1" applyAlignment="1">
      <alignment horizontal="center" vertical="center" wrapText="1"/>
    </xf>
    <xf numFmtId="165" fontId="4" fillId="14" borderId="33" xfId="1" applyNumberFormat="1" applyFont="1" applyFill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top" wrapText="1"/>
    </xf>
    <xf numFmtId="165" fontId="5" fillId="0" borderId="20" xfId="1" applyNumberFormat="1" applyFont="1" applyBorder="1" applyAlignment="1">
      <alignment horizontal="right" vertical="top"/>
    </xf>
    <xf numFmtId="165" fontId="6" fillId="0" borderId="20" xfId="1" applyNumberFormat="1" applyFont="1" applyBorder="1" applyAlignment="1">
      <alignment vertical="top"/>
    </xf>
    <xf numFmtId="165" fontId="5" fillId="0" borderId="22" xfId="1" applyNumberFormat="1" applyFont="1" applyBorder="1" applyAlignment="1">
      <alignment horizontal="right" vertical="top"/>
    </xf>
    <xf numFmtId="166" fontId="5" fillId="0" borderId="23" xfId="0" applyNumberFormat="1" applyFont="1" applyBorder="1" applyAlignment="1">
      <alignment horizontal="center" vertical="top" wrapText="1"/>
    </xf>
    <xf numFmtId="0" fontId="5" fillId="0" borderId="20" xfId="0" applyFont="1" applyBorder="1" applyAlignment="1">
      <alignment horizontal="left" vertical="top" wrapText="1"/>
    </xf>
    <xf numFmtId="49" fontId="6" fillId="0" borderId="25" xfId="0" applyNumberFormat="1" applyFont="1" applyBorder="1" applyAlignment="1">
      <alignment horizontal="center" vertical="top"/>
    </xf>
    <xf numFmtId="49" fontId="6" fillId="0" borderId="26" xfId="0" applyNumberFormat="1" applyFont="1" applyBorder="1" applyAlignment="1">
      <alignment horizontal="center" vertical="top"/>
    </xf>
    <xf numFmtId="165" fontId="4" fillId="3" borderId="14" xfId="1" applyNumberFormat="1" applyFont="1" applyFill="1" applyBorder="1" applyAlignment="1">
      <alignment horizontal="right" vertical="top"/>
    </xf>
    <xf numFmtId="49" fontId="6" fillId="3" borderId="34" xfId="0" applyNumberFormat="1" applyFont="1" applyFill="1" applyBorder="1" applyAlignment="1">
      <alignment horizontal="center" vertical="top"/>
    </xf>
    <xf numFmtId="49" fontId="6" fillId="3" borderId="27" xfId="0" applyNumberFormat="1" applyFont="1" applyFill="1" applyBorder="1" applyAlignment="1">
      <alignment horizontal="center" vertical="top"/>
    </xf>
    <xf numFmtId="165" fontId="4" fillId="4" borderId="4" xfId="1" applyNumberFormat="1" applyFont="1" applyFill="1" applyBorder="1" applyAlignment="1">
      <alignment horizontal="center" vertical="top" wrapText="1"/>
    </xf>
    <xf numFmtId="165" fontId="4" fillId="4" borderId="13" xfId="1" applyNumberFormat="1" applyFont="1" applyFill="1" applyBorder="1" applyAlignment="1">
      <alignment horizontal="center" vertical="top" wrapText="1"/>
    </xf>
    <xf numFmtId="165" fontId="4" fillId="3" borderId="15" xfId="1" applyNumberFormat="1" applyFont="1" applyFill="1" applyBorder="1" applyAlignment="1">
      <alignment horizontal="right" vertical="top"/>
    </xf>
    <xf numFmtId="0" fontId="4" fillId="3" borderId="14" xfId="0" applyFont="1" applyFill="1" applyBorder="1"/>
    <xf numFmtId="49" fontId="3" fillId="15" borderId="16" xfId="0" applyNumberFormat="1" applyFont="1" applyFill="1" applyBorder="1"/>
    <xf numFmtId="49" fontId="3" fillId="15" borderId="17" xfId="0" applyNumberFormat="1" applyFont="1" applyFill="1" applyBorder="1"/>
    <xf numFmtId="166" fontId="4" fillId="15" borderId="8" xfId="0" applyNumberFormat="1" applyFont="1" applyFill="1" applyBorder="1" applyAlignment="1">
      <alignment horizontal="center" vertical="top" wrapText="1"/>
    </xf>
    <xf numFmtId="0" fontId="4" fillId="15" borderId="4" xfId="2" applyFont="1" applyFill="1" applyBorder="1" applyAlignment="1">
      <alignment horizontal="left" vertical="top" wrapText="1"/>
    </xf>
    <xf numFmtId="0" fontId="4" fillId="15" borderId="4" xfId="13" applyFont="1" applyFill="1" applyBorder="1" applyAlignment="1">
      <alignment horizontal="center" vertical="top" wrapText="1"/>
    </xf>
    <xf numFmtId="165" fontId="3" fillId="15" borderId="4" xfId="1" applyNumberFormat="1" applyFont="1" applyFill="1" applyBorder="1" applyAlignment="1">
      <alignment vertical="top"/>
    </xf>
    <xf numFmtId="165" fontId="3" fillId="15" borderId="5" xfId="1" applyNumberFormat="1" applyFont="1" applyFill="1" applyBorder="1" applyAlignment="1">
      <alignment vertical="top"/>
    </xf>
    <xf numFmtId="49" fontId="3" fillId="15" borderId="10" xfId="0" applyNumberFormat="1" applyFont="1" applyFill="1" applyBorder="1"/>
    <xf numFmtId="49" fontId="3" fillId="15" borderId="18" xfId="0" applyNumberFormat="1" applyFont="1" applyFill="1" applyBorder="1"/>
    <xf numFmtId="0" fontId="3" fillId="15" borderId="3" xfId="0" applyFont="1" applyFill="1" applyBorder="1"/>
    <xf numFmtId="0" fontId="4" fillId="15" borderId="1" xfId="2" applyFont="1" applyFill="1" applyBorder="1" applyAlignment="1">
      <alignment horizontal="left" vertical="top" wrapText="1"/>
    </xf>
    <xf numFmtId="0" fontId="4" fillId="15" borderId="1" xfId="13" applyFont="1" applyFill="1" applyBorder="1" applyAlignment="1">
      <alignment horizontal="center" vertical="top" wrapText="1"/>
    </xf>
    <xf numFmtId="165" fontId="3" fillId="15" borderId="1" xfId="1" applyNumberFormat="1" applyFont="1" applyFill="1" applyBorder="1" applyAlignment="1">
      <alignment vertical="top"/>
    </xf>
    <xf numFmtId="165" fontId="3" fillId="15" borderId="2" xfId="1" applyNumberFormat="1" applyFont="1" applyFill="1" applyBorder="1" applyAlignment="1">
      <alignment vertical="top"/>
    </xf>
    <xf numFmtId="49" fontId="6" fillId="15" borderId="10" xfId="0" applyNumberFormat="1" applyFont="1" applyFill="1" applyBorder="1"/>
    <xf numFmtId="49" fontId="6" fillId="15" borderId="18" xfId="0" applyNumberFormat="1" applyFont="1" applyFill="1" applyBorder="1"/>
    <xf numFmtId="49" fontId="5" fillId="15" borderId="1" xfId="2" applyNumberFormat="1" applyFont="1" applyFill="1" applyBorder="1" applyAlignment="1">
      <alignment horizontal="left" vertical="top" wrapText="1"/>
    </xf>
    <xf numFmtId="0" fontId="5" fillId="15" borderId="1" xfId="13" applyFont="1" applyFill="1" applyBorder="1" applyAlignment="1">
      <alignment horizontal="center" vertical="top" wrapText="1"/>
    </xf>
    <xf numFmtId="165" fontId="6" fillId="15" borderId="1" xfId="1" applyNumberFormat="1" applyFont="1" applyFill="1" applyBorder="1" applyAlignment="1">
      <alignment vertical="top"/>
    </xf>
    <xf numFmtId="165" fontId="6" fillId="15" borderId="2" xfId="1" applyNumberFormat="1" applyFont="1" applyFill="1" applyBorder="1" applyAlignment="1">
      <alignment vertical="top"/>
    </xf>
    <xf numFmtId="49" fontId="4" fillId="15" borderId="1" xfId="2" applyNumberFormat="1" applyFont="1" applyFill="1" applyBorder="1" applyAlignment="1">
      <alignment horizontal="left" vertical="top" wrapText="1"/>
    </xf>
    <xf numFmtId="0" fontId="5" fillId="15" borderId="1" xfId="2" applyFont="1" applyFill="1" applyBorder="1" applyAlignment="1">
      <alignment horizontal="left" vertical="top" wrapText="1"/>
    </xf>
    <xf numFmtId="3" fontId="5" fillId="15" borderId="1" xfId="13" applyNumberFormat="1" applyFont="1" applyFill="1" applyBorder="1" applyAlignment="1">
      <alignment horizontal="center" vertical="top" wrapText="1"/>
    </xf>
    <xf numFmtId="3" fontId="5" fillId="15" borderId="1" xfId="2" applyNumberFormat="1" applyFont="1" applyFill="1" applyBorder="1" applyAlignment="1">
      <alignment horizontal="left" vertical="top" wrapText="1"/>
    </xf>
    <xf numFmtId="0" fontId="6" fillId="15" borderId="3" xfId="0" applyFont="1" applyFill="1" applyBorder="1"/>
    <xf numFmtId="49" fontId="6" fillId="15" borderId="25" xfId="0" applyNumberFormat="1" applyFont="1" applyFill="1" applyBorder="1"/>
    <xf numFmtId="49" fontId="6" fillId="15" borderId="26" xfId="0" applyNumberFormat="1" applyFont="1" applyFill="1" applyBorder="1"/>
    <xf numFmtId="0" fontId="3" fillId="15" borderId="21" xfId="0" applyFont="1" applyFill="1" applyBorder="1"/>
    <xf numFmtId="49" fontId="5" fillId="15" borderId="20" xfId="2" applyNumberFormat="1" applyFont="1" applyFill="1" applyBorder="1" applyAlignment="1">
      <alignment horizontal="left" vertical="top" wrapText="1"/>
    </xf>
    <xf numFmtId="3" fontId="5" fillId="15" borderId="20" xfId="13" applyNumberFormat="1" applyFont="1" applyFill="1" applyBorder="1" applyAlignment="1">
      <alignment horizontal="center" vertical="top" wrapText="1"/>
    </xf>
    <xf numFmtId="165" fontId="6" fillId="15" borderId="20" xfId="1" applyNumberFormat="1" applyFont="1" applyFill="1" applyBorder="1" applyAlignment="1">
      <alignment vertical="top"/>
    </xf>
    <xf numFmtId="165" fontId="6" fillId="15" borderId="24" xfId="1" applyNumberFormat="1" applyFont="1" applyFill="1" applyBorder="1" applyAlignment="1">
      <alignment vertical="top"/>
    </xf>
    <xf numFmtId="49" fontId="10" fillId="16" borderId="14" xfId="2" applyNumberFormat="1" applyFont="1" applyFill="1" applyBorder="1" applyAlignment="1">
      <alignment horizontal="left" vertical="top" wrapText="1"/>
    </xf>
    <xf numFmtId="0" fontId="3" fillId="16" borderId="36" xfId="0" applyFont="1" applyFill="1" applyBorder="1"/>
    <xf numFmtId="0" fontId="3" fillId="6" borderId="36" xfId="0" applyFont="1" applyFill="1" applyBorder="1"/>
    <xf numFmtId="49" fontId="10" fillId="6" borderId="14" xfId="2" applyNumberFormat="1" applyFont="1" applyFill="1" applyBorder="1" applyAlignment="1">
      <alignment horizontal="left" vertical="top" wrapText="1"/>
    </xf>
    <xf numFmtId="49" fontId="3" fillId="6" borderId="34" xfId="0" applyNumberFormat="1" applyFont="1" applyFill="1" applyBorder="1"/>
    <xf numFmtId="49" fontId="3" fillId="6" borderId="27" xfId="0" applyNumberFormat="1" applyFont="1" applyFill="1" applyBorder="1"/>
    <xf numFmtId="3" fontId="4" fillId="6" borderId="14" xfId="13" applyNumberFormat="1" applyFont="1" applyFill="1" applyBorder="1" applyAlignment="1">
      <alignment horizontal="center" vertical="top" wrapText="1"/>
    </xf>
    <xf numFmtId="165" fontId="3" fillId="6" borderId="14" xfId="1" applyNumberFormat="1" applyFont="1" applyFill="1" applyBorder="1" applyAlignment="1">
      <alignment vertical="top"/>
    </xf>
    <xf numFmtId="49" fontId="3" fillId="16" borderId="34" xfId="0" applyNumberFormat="1" applyFont="1" applyFill="1" applyBorder="1"/>
    <xf numFmtId="49" fontId="3" fillId="16" borderId="27" xfId="0" applyNumberFormat="1" applyFont="1" applyFill="1" applyBorder="1"/>
    <xf numFmtId="3" fontId="4" fillId="16" borderId="14" xfId="13" applyNumberFormat="1" applyFont="1" applyFill="1" applyBorder="1" applyAlignment="1">
      <alignment horizontal="center" vertical="top" wrapText="1"/>
    </xf>
    <xf numFmtId="165" fontId="3" fillId="16" borderId="14" xfId="1" applyNumberFormat="1" applyFont="1" applyFill="1" applyBorder="1" applyAlignment="1">
      <alignment vertical="top"/>
    </xf>
    <xf numFmtId="0" fontId="2" fillId="16" borderId="0" xfId="0" applyFont="1" applyFill="1"/>
    <xf numFmtId="0" fontId="0" fillId="0" borderId="0" xfId="0" applyAlignment="1">
      <alignment wrapText="1"/>
    </xf>
    <xf numFmtId="0" fontId="4" fillId="11" borderId="10" xfId="0" applyFont="1" applyFill="1" applyBorder="1" applyAlignment="1">
      <alignment horizontal="left" vertical="top" wrapText="1"/>
    </xf>
    <xf numFmtId="0" fontId="4" fillId="11" borderId="3" xfId="0" applyFont="1" applyFill="1" applyBorder="1" applyAlignment="1">
      <alignment horizontal="left" vertical="top" wrapText="1"/>
    </xf>
    <xf numFmtId="0" fontId="4" fillId="3" borderId="34" xfId="0" applyFont="1" applyFill="1" applyBorder="1" applyAlignment="1">
      <alignment horizontal="left"/>
    </xf>
    <xf numFmtId="0" fontId="4" fillId="3" borderId="35" xfId="0" applyFont="1" applyFill="1" applyBorder="1" applyAlignment="1">
      <alignment horizontal="left"/>
    </xf>
    <xf numFmtId="0" fontId="7" fillId="0" borderId="28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4" fillId="5" borderId="10" xfId="0" applyFont="1" applyFill="1" applyBorder="1" applyAlignment="1">
      <alignment horizontal="left" vertical="top"/>
    </xf>
    <xf numFmtId="0" fontId="4" fillId="5" borderId="3" xfId="0" applyFont="1" applyFill="1" applyBorder="1" applyAlignment="1">
      <alignment horizontal="left" vertical="top"/>
    </xf>
    <xf numFmtId="0" fontId="4" fillId="8" borderId="8" xfId="0" applyFont="1" applyFill="1" applyBorder="1" applyAlignment="1">
      <alignment horizontal="left" vertical="top" wrapText="1"/>
    </xf>
    <xf numFmtId="0" fontId="4" fillId="8" borderId="1" xfId="0" applyFont="1" applyFill="1" applyBorder="1" applyAlignment="1">
      <alignment horizontal="left" vertical="top" wrapText="1"/>
    </xf>
    <xf numFmtId="0" fontId="4" fillId="4" borderId="12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14" borderId="30" xfId="0" applyFont="1" applyFill="1" applyBorder="1" applyAlignment="1">
      <alignment horizontal="center" vertical="center" wrapText="1"/>
    </xf>
    <xf numFmtId="0" fontId="4" fillId="14" borderId="6" xfId="0" applyFont="1" applyFill="1" applyBorder="1" applyAlignment="1">
      <alignment horizontal="center" vertical="center" wrapText="1"/>
    </xf>
    <xf numFmtId="0" fontId="4" fillId="14" borderId="31" xfId="0" applyFont="1" applyFill="1" applyBorder="1" applyAlignment="1">
      <alignment horizontal="center" vertical="center" wrapText="1"/>
    </xf>
    <xf numFmtId="0" fontId="4" fillId="14" borderId="32" xfId="0" applyFont="1" applyFill="1" applyBorder="1" applyAlignment="1">
      <alignment horizontal="center" vertical="center" wrapText="1"/>
    </xf>
    <xf numFmtId="0" fontId="4" fillId="14" borderId="6" xfId="0" applyFont="1" applyFill="1" applyBorder="1" applyAlignment="1">
      <alignment horizontal="center" vertical="center"/>
    </xf>
    <xf numFmtId="0" fontId="4" fillId="14" borderId="32" xfId="0" applyFont="1" applyFill="1" applyBorder="1" applyAlignment="1">
      <alignment horizontal="center" vertical="center"/>
    </xf>
    <xf numFmtId="49" fontId="3" fillId="13" borderId="19" xfId="0" applyNumberFormat="1" applyFont="1" applyFill="1" applyBorder="1" applyAlignment="1">
      <alignment horizontal="center" vertical="center"/>
    </xf>
    <xf numFmtId="49" fontId="3" fillId="13" borderId="11" xfId="0" applyNumberFormat="1" applyFont="1" applyFill="1" applyBorder="1" applyAlignment="1">
      <alignment horizontal="center" vertical="center"/>
    </xf>
    <xf numFmtId="165" fontId="4" fillId="14" borderId="6" xfId="1" applyNumberFormat="1" applyFont="1" applyFill="1" applyBorder="1" applyAlignment="1">
      <alignment horizontal="center" vertical="center" wrapText="1"/>
    </xf>
    <xf numFmtId="165" fontId="4" fillId="14" borderId="7" xfId="1" applyNumberFormat="1" applyFont="1" applyFill="1" applyBorder="1" applyAlignment="1">
      <alignment horizontal="center" vertical="center" wrapText="1"/>
    </xf>
  </cellXfs>
  <cellStyles count="15">
    <cellStyle name="Comma 2" xfId="4" xr:uid="{7814C352-AAF0-47EA-AE73-DE25C1DDD6C5}"/>
    <cellStyle name="Normal 2" xfId="5" xr:uid="{09ECC585-9BB3-4D79-8D30-D4B412127F49}"/>
    <cellStyle name="Normal 3" xfId="6" xr:uid="{0F934D3B-5AE8-48B7-8FB0-F425B26A5F47}"/>
    <cellStyle name="เครื่องหมายจุลภาค 2" xfId="7" xr:uid="{D14410F1-92AE-40E5-9123-320D458D660B}"/>
    <cellStyle name="เครื่องหมายจุลภาค 2 2" xfId="8" xr:uid="{971C9FF8-289B-4307-88CA-2C891AF56671}"/>
    <cellStyle name="เครื่องหมายจุลภาค 2 2 2" xfId="9" xr:uid="{9D88A9F5-18B3-4668-B007-3B19F8904AB4}"/>
    <cellStyle name="จุลภาค" xfId="1" builtinId="3"/>
    <cellStyle name="จุลภาค 2" xfId="3" xr:uid="{878B9922-187D-444B-92D7-5DBF6F585741}"/>
    <cellStyle name="ปกติ" xfId="0" builtinId="0"/>
    <cellStyle name="ปกติ 2" xfId="10" xr:uid="{1E37B457-7F84-4D66-8B83-0101EFBB337F}"/>
    <cellStyle name="ปกติ 2 2" xfId="11" xr:uid="{C8CAF96C-C788-46B4-A1DE-345BE2A7D075}"/>
    <cellStyle name="ปกติ 2 2 2" xfId="12" xr:uid="{69345860-B841-4FD7-A22E-A9EEC1D1FACF}"/>
    <cellStyle name="ปกติ 3" xfId="13" xr:uid="{EA56CA4F-E371-4BE4-8AE3-41EF23594CF7}"/>
    <cellStyle name="ปกติ 4" xfId="2" xr:uid="{F9A7A016-578D-44C1-B456-071E82CDBE6D}"/>
    <cellStyle name="ปกติ 5" xfId="14" xr:uid="{57514254-C4E4-47EE-A99A-220C1825183A}"/>
  </cellStyles>
  <dxfs count="0"/>
  <tableStyles count="0" defaultTableStyle="TableStyleMedium2" defaultPivotStyle="PivotStyleLight16"/>
  <colors>
    <mruColors>
      <color rgb="FFFFFFE1"/>
      <color rgb="FFFFCCFF"/>
      <color rgb="FFFF99FF"/>
      <color rgb="FFFF66FF"/>
      <color rgb="FFFFB7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2" name="TextBox 32">
          <a:extLst>
            <a:ext uri="{FF2B5EF4-FFF2-40B4-BE49-F238E27FC236}">
              <a16:creationId xmlns:a16="http://schemas.microsoft.com/office/drawing/2014/main" id="{801D41FC-06E4-4C01-BB34-AA3550BEC73D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3" name="TextBox 4">
          <a:extLst>
            <a:ext uri="{FF2B5EF4-FFF2-40B4-BE49-F238E27FC236}">
              <a16:creationId xmlns:a16="http://schemas.microsoft.com/office/drawing/2014/main" id="{2E44C3BF-E801-4968-8480-7D81D0E359F4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4" name="TextBox 5">
          <a:extLst>
            <a:ext uri="{FF2B5EF4-FFF2-40B4-BE49-F238E27FC236}">
              <a16:creationId xmlns:a16="http://schemas.microsoft.com/office/drawing/2014/main" id="{4B01B9BE-A749-465B-BA12-F0A51BC0C72C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5" name="TextBox 6">
          <a:extLst>
            <a:ext uri="{FF2B5EF4-FFF2-40B4-BE49-F238E27FC236}">
              <a16:creationId xmlns:a16="http://schemas.microsoft.com/office/drawing/2014/main" id="{CA7F8B1C-0B58-43B0-9E6C-42BD80B805BA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6" name="TextBox 8">
          <a:extLst>
            <a:ext uri="{FF2B5EF4-FFF2-40B4-BE49-F238E27FC236}">
              <a16:creationId xmlns:a16="http://schemas.microsoft.com/office/drawing/2014/main" id="{DE097E8F-D7D1-41AF-9E6E-88152CE8E93E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7" name="TextBox 9">
          <a:extLst>
            <a:ext uri="{FF2B5EF4-FFF2-40B4-BE49-F238E27FC236}">
              <a16:creationId xmlns:a16="http://schemas.microsoft.com/office/drawing/2014/main" id="{3AC53107-0327-4235-AF06-00BCFBBCE4CD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8" name="TextBox 1">
          <a:extLst>
            <a:ext uri="{FF2B5EF4-FFF2-40B4-BE49-F238E27FC236}">
              <a16:creationId xmlns:a16="http://schemas.microsoft.com/office/drawing/2014/main" id="{11E19AE1-1CC6-4529-A644-835A442CA233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9" name="TextBox 4">
          <a:extLst>
            <a:ext uri="{FF2B5EF4-FFF2-40B4-BE49-F238E27FC236}">
              <a16:creationId xmlns:a16="http://schemas.microsoft.com/office/drawing/2014/main" id="{3352C490-0715-4A16-B51A-5929873E0F64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10" name="TextBox 5">
          <a:extLst>
            <a:ext uri="{FF2B5EF4-FFF2-40B4-BE49-F238E27FC236}">
              <a16:creationId xmlns:a16="http://schemas.microsoft.com/office/drawing/2014/main" id="{CC4394B0-DE53-4A97-96AE-5BE80B46256D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11" name="TextBox 6">
          <a:extLst>
            <a:ext uri="{FF2B5EF4-FFF2-40B4-BE49-F238E27FC236}">
              <a16:creationId xmlns:a16="http://schemas.microsoft.com/office/drawing/2014/main" id="{0A14A337-7AD3-4A5B-A752-40480961C441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12" name="TextBox 8">
          <a:extLst>
            <a:ext uri="{FF2B5EF4-FFF2-40B4-BE49-F238E27FC236}">
              <a16:creationId xmlns:a16="http://schemas.microsoft.com/office/drawing/2014/main" id="{9E84DFE0-8DF9-47A1-BFA2-F2F8E4A616B3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13" name="TextBox 9">
          <a:extLst>
            <a:ext uri="{FF2B5EF4-FFF2-40B4-BE49-F238E27FC236}">
              <a16:creationId xmlns:a16="http://schemas.microsoft.com/office/drawing/2014/main" id="{4120B3EB-EE30-4AF4-AAFC-26F9157874C1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14" name="TextBox 44">
          <a:extLst>
            <a:ext uri="{FF2B5EF4-FFF2-40B4-BE49-F238E27FC236}">
              <a16:creationId xmlns:a16="http://schemas.microsoft.com/office/drawing/2014/main" id="{1B0A3191-A1A7-482C-ABF0-B570F3081F12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15" name="TextBox 4">
          <a:extLst>
            <a:ext uri="{FF2B5EF4-FFF2-40B4-BE49-F238E27FC236}">
              <a16:creationId xmlns:a16="http://schemas.microsoft.com/office/drawing/2014/main" id="{485482EF-2C4C-47C0-92B5-E7B8C28EE8C6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16" name="TextBox 5">
          <a:extLst>
            <a:ext uri="{FF2B5EF4-FFF2-40B4-BE49-F238E27FC236}">
              <a16:creationId xmlns:a16="http://schemas.microsoft.com/office/drawing/2014/main" id="{8402A314-B6CF-4F17-9DAA-FFD523D4FFAC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17" name="TextBox 6">
          <a:extLst>
            <a:ext uri="{FF2B5EF4-FFF2-40B4-BE49-F238E27FC236}">
              <a16:creationId xmlns:a16="http://schemas.microsoft.com/office/drawing/2014/main" id="{087099ED-8E12-4654-88F3-49C7E381E499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18" name="TextBox 8">
          <a:extLst>
            <a:ext uri="{FF2B5EF4-FFF2-40B4-BE49-F238E27FC236}">
              <a16:creationId xmlns:a16="http://schemas.microsoft.com/office/drawing/2014/main" id="{0BC8AC0F-0C98-4B8E-AA0B-E4B841877B42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19" name="TextBox 9">
          <a:extLst>
            <a:ext uri="{FF2B5EF4-FFF2-40B4-BE49-F238E27FC236}">
              <a16:creationId xmlns:a16="http://schemas.microsoft.com/office/drawing/2014/main" id="{0364D56C-CFD9-4F2E-AAE0-3FFF383CBFC8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20" name="TextBox 1">
          <a:extLst>
            <a:ext uri="{FF2B5EF4-FFF2-40B4-BE49-F238E27FC236}">
              <a16:creationId xmlns:a16="http://schemas.microsoft.com/office/drawing/2014/main" id="{11A22C69-1DA5-467A-B31C-BC94F35A3945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21" name="TextBox 4">
          <a:extLst>
            <a:ext uri="{FF2B5EF4-FFF2-40B4-BE49-F238E27FC236}">
              <a16:creationId xmlns:a16="http://schemas.microsoft.com/office/drawing/2014/main" id="{2721C472-6C8A-49E0-899E-C104EC179C3C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22" name="TextBox 5">
          <a:extLst>
            <a:ext uri="{FF2B5EF4-FFF2-40B4-BE49-F238E27FC236}">
              <a16:creationId xmlns:a16="http://schemas.microsoft.com/office/drawing/2014/main" id="{F49BABB7-B5A8-44E2-84EB-CFDC59297CBE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23" name="TextBox 6">
          <a:extLst>
            <a:ext uri="{FF2B5EF4-FFF2-40B4-BE49-F238E27FC236}">
              <a16:creationId xmlns:a16="http://schemas.microsoft.com/office/drawing/2014/main" id="{BD301C26-DCEB-47F6-857C-4E98E293CFA1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24" name="TextBox 8">
          <a:extLst>
            <a:ext uri="{FF2B5EF4-FFF2-40B4-BE49-F238E27FC236}">
              <a16:creationId xmlns:a16="http://schemas.microsoft.com/office/drawing/2014/main" id="{5FD84E3A-AAE5-4876-B7B9-518495F07E48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25" name="TextBox 9">
          <a:extLst>
            <a:ext uri="{FF2B5EF4-FFF2-40B4-BE49-F238E27FC236}">
              <a16:creationId xmlns:a16="http://schemas.microsoft.com/office/drawing/2014/main" id="{3E0D29FB-2B9B-44A9-ABB0-3FED17808215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26" name="TextBox 56">
          <a:extLst>
            <a:ext uri="{FF2B5EF4-FFF2-40B4-BE49-F238E27FC236}">
              <a16:creationId xmlns:a16="http://schemas.microsoft.com/office/drawing/2014/main" id="{61B2CA56-9292-4833-8BBB-FEB8F80587B2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27" name="TextBox 4">
          <a:extLst>
            <a:ext uri="{FF2B5EF4-FFF2-40B4-BE49-F238E27FC236}">
              <a16:creationId xmlns:a16="http://schemas.microsoft.com/office/drawing/2014/main" id="{E06D5EC6-4C3A-4094-B878-7686B9E8D667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28" name="TextBox 5">
          <a:extLst>
            <a:ext uri="{FF2B5EF4-FFF2-40B4-BE49-F238E27FC236}">
              <a16:creationId xmlns:a16="http://schemas.microsoft.com/office/drawing/2014/main" id="{2D7995F7-4ABA-4D15-BF72-841CDE00FFBB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29" name="TextBox 6">
          <a:extLst>
            <a:ext uri="{FF2B5EF4-FFF2-40B4-BE49-F238E27FC236}">
              <a16:creationId xmlns:a16="http://schemas.microsoft.com/office/drawing/2014/main" id="{8C7AEC13-90E0-491F-B9F4-D31C7B6DE669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30" name="TextBox 8">
          <a:extLst>
            <a:ext uri="{FF2B5EF4-FFF2-40B4-BE49-F238E27FC236}">
              <a16:creationId xmlns:a16="http://schemas.microsoft.com/office/drawing/2014/main" id="{C892B691-31D9-47C1-A9A3-AC5F0DF5147A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31" name="TextBox 9">
          <a:extLst>
            <a:ext uri="{FF2B5EF4-FFF2-40B4-BE49-F238E27FC236}">
              <a16:creationId xmlns:a16="http://schemas.microsoft.com/office/drawing/2014/main" id="{4AAC4BD8-578B-4940-8249-8D8B881C771C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32" name="TextBox 1">
          <a:extLst>
            <a:ext uri="{FF2B5EF4-FFF2-40B4-BE49-F238E27FC236}">
              <a16:creationId xmlns:a16="http://schemas.microsoft.com/office/drawing/2014/main" id="{C7656841-5528-4D20-81CD-EC9BDFC4D1D1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33" name="TextBox 4">
          <a:extLst>
            <a:ext uri="{FF2B5EF4-FFF2-40B4-BE49-F238E27FC236}">
              <a16:creationId xmlns:a16="http://schemas.microsoft.com/office/drawing/2014/main" id="{0AFAC44D-FDC3-49D0-9428-B61B41EF9ABA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34" name="TextBox 5">
          <a:extLst>
            <a:ext uri="{FF2B5EF4-FFF2-40B4-BE49-F238E27FC236}">
              <a16:creationId xmlns:a16="http://schemas.microsoft.com/office/drawing/2014/main" id="{A6584E03-6C16-4599-A1E0-F141D373ACFB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35" name="TextBox 6">
          <a:extLst>
            <a:ext uri="{FF2B5EF4-FFF2-40B4-BE49-F238E27FC236}">
              <a16:creationId xmlns:a16="http://schemas.microsoft.com/office/drawing/2014/main" id="{786B48C8-D44E-4BA6-8A19-58609E8A6C81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36" name="TextBox 8">
          <a:extLst>
            <a:ext uri="{FF2B5EF4-FFF2-40B4-BE49-F238E27FC236}">
              <a16:creationId xmlns:a16="http://schemas.microsoft.com/office/drawing/2014/main" id="{328FDCC3-4AAA-4377-B642-FD62DBCA7559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37" name="TextBox 9">
          <a:extLst>
            <a:ext uri="{FF2B5EF4-FFF2-40B4-BE49-F238E27FC236}">
              <a16:creationId xmlns:a16="http://schemas.microsoft.com/office/drawing/2014/main" id="{6631587A-105A-4CB0-BA2D-2196DEC76C54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38" name="TextBox 1">
          <a:extLst>
            <a:ext uri="{FF2B5EF4-FFF2-40B4-BE49-F238E27FC236}">
              <a16:creationId xmlns:a16="http://schemas.microsoft.com/office/drawing/2014/main" id="{379C0C8D-43E5-4668-A98C-DCD31260F0DC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39" name="TextBox 4">
          <a:extLst>
            <a:ext uri="{FF2B5EF4-FFF2-40B4-BE49-F238E27FC236}">
              <a16:creationId xmlns:a16="http://schemas.microsoft.com/office/drawing/2014/main" id="{42E12199-9B4D-45CD-B9ED-1370EFCD3F4C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40" name="TextBox 5">
          <a:extLst>
            <a:ext uri="{FF2B5EF4-FFF2-40B4-BE49-F238E27FC236}">
              <a16:creationId xmlns:a16="http://schemas.microsoft.com/office/drawing/2014/main" id="{691633B6-BAE6-4189-A0B0-D36D162A6B94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41" name="TextBox 6">
          <a:extLst>
            <a:ext uri="{FF2B5EF4-FFF2-40B4-BE49-F238E27FC236}">
              <a16:creationId xmlns:a16="http://schemas.microsoft.com/office/drawing/2014/main" id="{DBF7C549-373F-42E3-8B08-6E5D4CCB270D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42" name="TextBox 8">
          <a:extLst>
            <a:ext uri="{FF2B5EF4-FFF2-40B4-BE49-F238E27FC236}">
              <a16:creationId xmlns:a16="http://schemas.microsoft.com/office/drawing/2014/main" id="{18E657EB-81AE-48DD-B767-DE19C667DAB7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43" name="TextBox 9">
          <a:extLst>
            <a:ext uri="{FF2B5EF4-FFF2-40B4-BE49-F238E27FC236}">
              <a16:creationId xmlns:a16="http://schemas.microsoft.com/office/drawing/2014/main" id="{B2690BAB-293D-41CE-A76D-1D1A2993AFB2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44" name="TextBox 74">
          <a:extLst>
            <a:ext uri="{FF2B5EF4-FFF2-40B4-BE49-F238E27FC236}">
              <a16:creationId xmlns:a16="http://schemas.microsoft.com/office/drawing/2014/main" id="{A9FEA186-0B72-445F-BD83-A00B53615B14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45" name="TextBox 4">
          <a:extLst>
            <a:ext uri="{FF2B5EF4-FFF2-40B4-BE49-F238E27FC236}">
              <a16:creationId xmlns:a16="http://schemas.microsoft.com/office/drawing/2014/main" id="{74C52435-A97D-4A29-8018-269C69C3EBF6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46" name="TextBox 5">
          <a:extLst>
            <a:ext uri="{FF2B5EF4-FFF2-40B4-BE49-F238E27FC236}">
              <a16:creationId xmlns:a16="http://schemas.microsoft.com/office/drawing/2014/main" id="{ACF2815A-1C84-481E-81A1-EF24DB28B6CE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47" name="TextBox 6">
          <a:extLst>
            <a:ext uri="{FF2B5EF4-FFF2-40B4-BE49-F238E27FC236}">
              <a16:creationId xmlns:a16="http://schemas.microsoft.com/office/drawing/2014/main" id="{4D82BBBD-5166-4BAB-A3B6-4BB3B7195CC5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48" name="TextBox 8">
          <a:extLst>
            <a:ext uri="{FF2B5EF4-FFF2-40B4-BE49-F238E27FC236}">
              <a16:creationId xmlns:a16="http://schemas.microsoft.com/office/drawing/2014/main" id="{CECD2E43-AB94-4F80-9D35-BCB334FE5AFE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49" name="TextBox 9">
          <a:extLst>
            <a:ext uri="{FF2B5EF4-FFF2-40B4-BE49-F238E27FC236}">
              <a16:creationId xmlns:a16="http://schemas.microsoft.com/office/drawing/2014/main" id="{61CFECEC-E356-45DF-B800-580BEF5926B0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50" name="TextBox 1">
          <a:extLst>
            <a:ext uri="{FF2B5EF4-FFF2-40B4-BE49-F238E27FC236}">
              <a16:creationId xmlns:a16="http://schemas.microsoft.com/office/drawing/2014/main" id="{F819ECC3-0012-4C65-8A02-92681F94FF71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51" name="TextBox 4">
          <a:extLst>
            <a:ext uri="{FF2B5EF4-FFF2-40B4-BE49-F238E27FC236}">
              <a16:creationId xmlns:a16="http://schemas.microsoft.com/office/drawing/2014/main" id="{E0B09D78-97FE-446E-A24F-77B4F0DB3604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52" name="TextBox 5">
          <a:extLst>
            <a:ext uri="{FF2B5EF4-FFF2-40B4-BE49-F238E27FC236}">
              <a16:creationId xmlns:a16="http://schemas.microsoft.com/office/drawing/2014/main" id="{1CEEA4E3-79B1-4737-9126-383799E7A000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53" name="TextBox 6">
          <a:extLst>
            <a:ext uri="{FF2B5EF4-FFF2-40B4-BE49-F238E27FC236}">
              <a16:creationId xmlns:a16="http://schemas.microsoft.com/office/drawing/2014/main" id="{FC6249DA-4564-4561-B11A-ADFA83F887CC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54" name="TextBox 8">
          <a:extLst>
            <a:ext uri="{FF2B5EF4-FFF2-40B4-BE49-F238E27FC236}">
              <a16:creationId xmlns:a16="http://schemas.microsoft.com/office/drawing/2014/main" id="{6DBDA0E6-3CDE-4A88-9AC8-3065CA9BBBB8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55" name="TextBox 9">
          <a:extLst>
            <a:ext uri="{FF2B5EF4-FFF2-40B4-BE49-F238E27FC236}">
              <a16:creationId xmlns:a16="http://schemas.microsoft.com/office/drawing/2014/main" id="{07995717-1A3A-45ED-8FCF-253960EB545C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56" name="TextBox 1">
          <a:extLst>
            <a:ext uri="{FF2B5EF4-FFF2-40B4-BE49-F238E27FC236}">
              <a16:creationId xmlns:a16="http://schemas.microsoft.com/office/drawing/2014/main" id="{22C07A68-805F-483F-927C-16FD8F0EDDD9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57" name="TextBox 4">
          <a:extLst>
            <a:ext uri="{FF2B5EF4-FFF2-40B4-BE49-F238E27FC236}">
              <a16:creationId xmlns:a16="http://schemas.microsoft.com/office/drawing/2014/main" id="{29AAE208-0E60-4C07-8BBA-3FDDF18DC746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58" name="TextBox 5">
          <a:extLst>
            <a:ext uri="{FF2B5EF4-FFF2-40B4-BE49-F238E27FC236}">
              <a16:creationId xmlns:a16="http://schemas.microsoft.com/office/drawing/2014/main" id="{DF8047C1-6616-4729-97A4-E22F7199E22A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59" name="TextBox 6">
          <a:extLst>
            <a:ext uri="{FF2B5EF4-FFF2-40B4-BE49-F238E27FC236}">
              <a16:creationId xmlns:a16="http://schemas.microsoft.com/office/drawing/2014/main" id="{C8AA9FE9-26B3-4B3C-96D4-404E7DBAD183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60" name="TextBox 8">
          <a:extLst>
            <a:ext uri="{FF2B5EF4-FFF2-40B4-BE49-F238E27FC236}">
              <a16:creationId xmlns:a16="http://schemas.microsoft.com/office/drawing/2014/main" id="{FE3D918A-281D-4A51-851F-C5D5900936CD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61" name="TextBox 9">
          <a:extLst>
            <a:ext uri="{FF2B5EF4-FFF2-40B4-BE49-F238E27FC236}">
              <a16:creationId xmlns:a16="http://schemas.microsoft.com/office/drawing/2014/main" id="{94210E57-3629-4F3A-B9A9-36D37802EEB0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62" name="TextBox 32">
          <a:extLst>
            <a:ext uri="{FF2B5EF4-FFF2-40B4-BE49-F238E27FC236}">
              <a16:creationId xmlns:a16="http://schemas.microsoft.com/office/drawing/2014/main" id="{33792A9B-9707-495F-A37F-BF530D7399E6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63" name="TextBox 4">
          <a:extLst>
            <a:ext uri="{FF2B5EF4-FFF2-40B4-BE49-F238E27FC236}">
              <a16:creationId xmlns:a16="http://schemas.microsoft.com/office/drawing/2014/main" id="{E9FC216E-E006-4101-8319-3C6346D159EF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64" name="TextBox 5">
          <a:extLst>
            <a:ext uri="{FF2B5EF4-FFF2-40B4-BE49-F238E27FC236}">
              <a16:creationId xmlns:a16="http://schemas.microsoft.com/office/drawing/2014/main" id="{5B32CF6C-7B19-4BF0-8021-380E7BF3375B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65" name="TextBox 6">
          <a:extLst>
            <a:ext uri="{FF2B5EF4-FFF2-40B4-BE49-F238E27FC236}">
              <a16:creationId xmlns:a16="http://schemas.microsoft.com/office/drawing/2014/main" id="{85C7AEC1-342F-49DF-9528-D105085F4794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66" name="TextBox 8">
          <a:extLst>
            <a:ext uri="{FF2B5EF4-FFF2-40B4-BE49-F238E27FC236}">
              <a16:creationId xmlns:a16="http://schemas.microsoft.com/office/drawing/2014/main" id="{B014CBFF-E56C-4467-A599-5A90503639BC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67" name="TextBox 9">
          <a:extLst>
            <a:ext uri="{FF2B5EF4-FFF2-40B4-BE49-F238E27FC236}">
              <a16:creationId xmlns:a16="http://schemas.microsoft.com/office/drawing/2014/main" id="{CBE1927C-9D83-4C9A-B775-3887124F0BB3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68" name="TextBox 1">
          <a:extLst>
            <a:ext uri="{FF2B5EF4-FFF2-40B4-BE49-F238E27FC236}">
              <a16:creationId xmlns:a16="http://schemas.microsoft.com/office/drawing/2014/main" id="{35AA757F-D654-4D85-AD2A-22EE08A2DBB3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69" name="TextBox 4">
          <a:extLst>
            <a:ext uri="{FF2B5EF4-FFF2-40B4-BE49-F238E27FC236}">
              <a16:creationId xmlns:a16="http://schemas.microsoft.com/office/drawing/2014/main" id="{21C7D431-9180-4A88-910C-E9C756BA9A75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70" name="TextBox 5">
          <a:extLst>
            <a:ext uri="{FF2B5EF4-FFF2-40B4-BE49-F238E27FC236}">
              <a16:creationId xmlns:a16="http://schemas.microsoft.com/office/drawing/2014/main" id="{ADFEF7CB-886A-4153-B3F0-1A7E4CFA0B8E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71" name="TextBox 6">
          <a:extLst>
            <a:ext uri="{FF2B5EF4-FFF2-40B4-BE49-F238E27FC236}">
              <a16:creationId xmlns:a16="http://schemas.microsoft.com/office/drawing/2014/main" id="{05F9DCA1-ADF8-4556-8924-60AF0B2C01CE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72" name="TextBox 8">
          <a:extLst>
            <a:ext uri="{FF2B5EF4-FFF2-40B4-BE49-F238E27FC236}">
              <a16:creationId xmlns:a16="http://schemas.microsoft.com/office/drawing/2014/main" id="{2C2CF135-CFA8-44BA-A989-1C7B9CABD903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73" name="TextBox 9">
          <a:extLst>
            <a:ext uri="{FF2B5EF4-FFF2-40B4-BE49-F238E27FC236}">
              <a16:creationId xmlns:a16="http://schemas.microsoft.com/office/drawing/2014/main" id="{C207C6F1-A005-4750-93AB-1909CFC4F898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74" name="TextBox 44">
          <a:extLst>
            <a:ext uri="{FF2B5EF4-FFF2-40B4-BE49-F238E27FC236}">
              <a16:creationId xmlns:a16="http://schemas.microsoft.com/office/drawing/2014/main" id="{D76F04BB-835C-45EB-98AC-709A2262D462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75" name="TextBox 4">
          <a:extLst>
            <a:ext uri="{FF2B5EF4-FFF2-40B4-BE49-F238E27FC236}">
              <a16:creationId xmlns:a16="http://schemas.microsoft.com/office/drawing/2014/main" id="{9EF3D11A-53EB-4F61-9D2E-143A899BE174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76" name="TextBox 5">
          <a:extLst>
            <a:ext uri="{FF2B5EF4-FFF2-40B4-BE49-F238E27FC236}">
              <a16:creationId xmlns:a16="http://schemas.microsoft.com/office/drawing/2014/main" id="{F442D052-75F2-4B60-905A-FC13D0EC5AEF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77" name="TextBox 6">
          <a:extLst>
            <a:ext uri="{FF2B5EF4-FFF2-40B4-BE49-F238E27FC236}">
              <a16:creationId xmlns:a16="http://schemas.microsoft.com/office/drawing/2014/main" id="{96CAB52A-50C3-4308-AE44-04B1BCD7301A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78" name="TextBox 8">
          <a:extLst>
            <a:ext uri="{FF2B5EF4-FFF2-40B4-BE49-F238E27FC236}">
              <a16:creationId xmlns:a16="http://schemas.microsoft.com/office/drawing/2014/main" id="{06EFC53A-ED36-4BFC-8AEB-EAEECE23B01B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79" name="TextBox 9">
          <a:extLst>
            <a:ext uri="{FF2B5EF4-FFF2-40B4-BE49-F238E27FC236}">
              <a16:creationId xmlns:a16="http://schemas.microsoft.com/office/drawing/2014/main" id="{2AAAE92E-E4AE-48E0-8A93-CB1E5F43C311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80" name="TextBox 1">
          <a:extLst>
            <a:ext uri="{FF2B5EF4-FFF2-40B4-BE49-F238E27FC236}">
              <a16:creationId xmlns:a16="http://schemas.microsoft.com/office/drawing/2014/main" id="{F015C7E0-8595-4A30-AA3D-FCD8B1D44B05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81" name="TextBox 4">
          <a:extLst>
            <a:ext uri="{FF2B5EF4-FFF2-40B4-BE49-F238E27FC236}">
              <a16:creationId xmlns:a16="http://schemas.microsoft.com/office/drawing/2014/main" id="{60565488-A9E0-4C17-B13E-841D5BB214B1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82" name="TextBox 5">
          <a:extLst>
            <a:ext uri="{FF2B5EF4-FFF2-40B4-BE49-F238E27FC236}">
              <a16:creationId xmlns:a16="http://schemas.microsoft.com/office/drawing/2014/main" id="{8941503D-3A0D-4535-BD71-8BAF268B827D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83" name="TextBox 6">
          <a:extLst>
            <a:ext uri="{FF2B5EF4-FFF2-40B4-BE49-F238E27FC236}">
              <a16:creationId xmlns:a16="http://schemas.microsoft.com/office/drawing/2014/main" id="{80AEF2A8-EB38-424A-9CDE-F841FECDCB22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84" name="TextBox 8">
          <a:extLst>
            <a:ext uri="{FF2B5EF4-FFF2-40B4-BE49-F238E27FC236}">
              <a16:creationId xmlns:a16="http://schemas.microsoft.com/office/drawing/2014/main" id="{0D941E9E-7B24-477F-AF09-94E5A6B14636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16</xdr:row>
      <xdr:rowOff>0</xdr:rowOff>
    </xdr:from>
    <xdr:ext cx="65" cy="172227"/>
    <xdr:sp macro="" textlink="">
      <xdr:nvSpPr>
        <xdr:cNvPr id="85" name="TextBox 9">
          <a:extLst>
            <a:ext uri="{FF2B5EF4-FFF2-40B4-BE49-F238E27FC236}">
              <a16:creationId xmlns:a16="http://schemas.microsoft.com/office/drawing/2014/main" id="{2C8F5820-3973-453C-ADEC-C4999135BD7E}"/>
            </a:ext>
          </a:extLst>
        </xdr:cNvPr>
        <xdr:cNvSpPr txBox="1"/>
      </xdr:nvSpPr>
      <xdr:spPr>
        <a:xfrm>
          <a:off x="3771900" y="632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86" name="TextBox 56">
          <a:extLst>
            <a:ext uri="{FF2B5EF4-FFF2-40B4-BE49-F238E27FC236}">
              <a16:creationId xmlns:a16="http://schemas.microsoft.com/office/drawing/2014/main" id="{6E44CEA7-E902-4890-851F-E39BDA5D50F1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87" name="TextBox 4">
          <a:extLst>
            <a:ext uri="{FF2B5EF4-FFF2-40B4-BE49-F238E27FC236}">
              <a16:creationId xmlns:a16="http://schemas.microsoft.com/office/drawing/2014/main" id="{1FA22234-1386-4E2C-8CB9-2B35BFC8F8B2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88" name="TextBox 5">
          <a:extLst>
            <a:ext uri="{FF2B5EF4-FFF2-40B4-BE49-F238E27FC236}">
              <a16:creationId xmlns:a16="http://schemas.microsoft.com/office/drawing/2014/main" id="{476C4A2A-E74F-480E-A98E-975DB08CEE44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89" name="TextBox 6">
          <a:extLst>
            <a:ext uri="{FF2B5EF4-FFF2-40B4-BE49-F238E27FC236}">
              <a16:creationId xmlns:a16="http://schemas.microsoft.com/office/drawing/2014/main" id="{72A75895-4BED-4C56-9A33-55CBDCE5EE3C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90" name="TextBox 8">
          <a:extLst>
            <a:ext uri="{FF2B5EF4-FFF2-40B4-BE49-F238E27FC236}">
              <a16:creationId xmlns:a16="http://schemas.microsoft.com/office/drawing/2014/main" id="{35CB5B98-9089-4453-AE75-D1DFE95EB86C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91" name="TextBox 9">
          <a:extLst>
            <a:ext uri="{FF2B5EF4-FFF2-40B4-BE49-F238E27FC236}">
              <a16:creationId xmlns:a16="http://schemas.microsoft.com/office/drawing/2014/main" id="{989FA05B-F92B-4191-8A7C-98F3C94AC38F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92" name="TextBox 1">
          <a:extLst>
            <a:ext uri="{FF2B5EF4-FFF2-40B4-BE49-F238E27FC236}">
              <a16:creationId xmlns:a16="http://schemas.microsoft.com/office/drawing/2014/main" id="{8D4B6407-8C11-4A18-AD7C-F92C5E931CD6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93" name="TextBox 4">
          <a:extLst>
            <a:ext uri="{FF2B5EF4-FFF2-40B4-BE49-F238E27FC236}">
              <a16:creationId xmlns:a16="http://schemas.microsoft.com/office/drawing/2014/main" id="{F52743A0-A01B-4FEC-9225-665920F937F0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94" name="TextBox 5">
          <a:extLst>
            <a:ext uri="{FF2B5EF4-FFF2-40B4-BE49-F238E27FC236}">
              <a16:creationId xmlns:a16="http://schemas.microsoft.com/office/drawing/2014/main" id="{892D83A6-EFBF-4371-B557-F4E222FE4760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95" name="TextBox 6">
          <a:extLst>
            <a:ext uri="{FF2B5EF4-FFF2-40B4-BE49-F238E27FC236}">
              <a16:creationId xmlns:a16="http://schemas.microsoft.com/office/drawing/2014/main" id="{998C4F66-AC5A-4EDB-AE69-52F170CD3A7D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96" name="TextBox 8">
          <a:extLst>
            <a:ext uri="{FF2B5EF4-FFF2-40B4-BE49-F238E27FC236}">
              <a16:creationId xmlns:a16="http://schemas.microsoft.com/office/drawing/2014/main" id="{A1CE595E-A247-4A93-84D7-4CD1369B2592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97" name="TextBox 9">
          <a:extLst>
            <a:ext uri="{FF2B5EF4-FFF2-40B4-BE49-F238E27FC236}">
              <a16:creationId xmlns:a16="http://schemas.microsoft.com/office/drawing/2014/main" id="{15BE2F3D-F228-4DF3-91A6-1E13B266B5E0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98" name="TextBox 1">
          <a:extLst>
            <a:ext uri="{FF2B5EF4-FFF2-40B4-BE49-F238E27FC236}">
              <a16:creationId xmlns:a16="http://schemas.microsoft.com/office/drawing/2014/main" id="{73A3FACD-FDB4-470A-956A-7AF70CEDBCE9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99" name="TextBox 4">
          <a:extLst>
            <a:ext uri="{FF2B5EF4-FFF2-40B4-BE49-F238E27FC236}">
              <a16:creationId xmlns:a16="http://schemas.microsoft.com/office/drawing/2014/main" id="{2B038590-1F87-4B55-B9AE-58386769CFE4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00" name="TextBox 5">
          <a:extLst>
            <a:ext uri="{FF2B5EF4-FFF2-40B4-BE49-F238E27FC236}">
              <a16:creationId xmlns:a16="http://schemas.microsoft.com/office/drawing/2014/main" id="{6389BC9C-502E-4F26-8845-5E1B93C0C208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01" name="TextBox 6">
          <a:extLst>
            <a:ext uri="{FF2B5EF4-FFF2-40B4-BE49-F238E27FC236}">
              <a16:creationId xmlns:a16="http://schemas.microsoft.com/office/drawing/2014/main" id="{53D2E62C-CFB3-45B6-AC10-892434540518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02" name="TextBox 8">
          <a:extLst>
            <a:ext uri="{FF2B5EF4-FFF2-40B4-BE49-F238E27FC236}">
              <a16:creationId xmlns:a16="http://schemas.microsoft.com/office/drawing/2014/main" id="{FDC97C17-C87F-4A36-87AC-ABAD868F1950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03" name="TextBox 9">
          <a:extLst>
            <a:ext uri="{FF2B5EF4-FFF2-40B4-BE49-F238E27FC236}">
              <a16:creationId xmlns:a16="http://schemas.microsoft.com/office/drawing/2014/main" id="{3C9205C2-E698-4A3E-A864-DEF8B04EEA3D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04" name="TextBox 74">
          <a:extLst>
            <a:ext uri="{FF2B5EF4-FFF2-40B4-BE49-F238E27FC236}">
              <a16:creationId xmlns:a16="http://schemas.microsoft.com/office/drawing/2014/main" id="{B16D4E04-0FF2-489D-B3A7-09A8CE3C5943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05" name="TextBox 4">
          <a:extLst>
            <a:ext uri="{FF2B5EF4-FFF2-40B4-BE49-F238E27FC236}">
              <a16:creationId xmlns:a16="http://schemas.microsoft.com/office/drawing/2014/main" id="{1B554962-35D3-4CE1-8FB3-85FBBBABD388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06" name="TextBox 5">
          <a:extLst>
            <a:ext uri="{FF2B5EF4-FFF2-40B4-BE49-F238E27FC236}">
              <a16:creationId xmlns:a16="http://schemas.microsoft.com/office/drawing/2014/main" id="{8E45B64B-DC1A-4956-BF40-B8B786A41F76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07" name="TextBox 6">
          <a:extLst>
            <a:ext uri="{FF2B5EF4-FFF2-40B4-BE49-F238E27FC236}">
              <a16:creationId xmlns:a16="http://schemas.microsoft.com/office/drawing/2014/main" id="{CEC3BCD2-29BA-4FEC-9F55-35DCCEF26F49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08" name="TextBox 8">
          <a:extLst>
            <a:ext uri="{FF2B5EF4-FFF2-40B4-BE49-F238E27FC236}">
              <a16:creationId xmlns:a16="http://schemas.microsoft.com/office/drawing/2014/main" id="{38A43BAA-BAF3-4E07-B7BE-A3714B5EDF1A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09" name="TextBox 9">
          <a:extLst>
            <a:ext uri="{FF2B5EF4-FFF2-40B4-BE49-F238E27FC236}">
              <a16:creationId xmlns:a16="http://schemas.microsoft.com/office/drawing/2014/main" id="{0ADE0566-592E-44AE-BED9-48805ACC0E41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10" name="TextBox 1">
          <a:extLst>
            <a:ext uri="{FF2B5EF4-FFF2-40B4-BE49-F238E27FC236}">
              <a16:creationId xmlns:a16="http://schemas.microsoft.com/office/drawing/2014/main" id="{121F57C2-836B-47AE-91BE-4465A4C4B094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11" name="TextBox 4">
          <a:extLst>
            <a:ext uri="{FF2B5EF4-FFF2-40B4-BE49-F238E27FC236}">
              <a16:creationId xmlns:a16="http://schemas.microsoft.com/office/drawing/2014/main" id="{3CE0D85D-BE25-4A94-9CD3-E7A566B85CD4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12" name="TextBox 5">
          <a:extLst>
            <a:ext uri="{FF2B5EF4-FFF2-40B4-BE49-F238E27FC236}">
              <a16:creationId xmlns:a16="http://schemas.microsoft.com/office/drawing/2014/main" id="{47F31065-82AF-4470-BA41-5D2B74B889F9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13" name="TextBox 6">
          <a:extLst>
            <a:ext uri="{FF2B5EF4-FFF2-40B4-BE49-F238E27FC236}">
              <a16:creationId xmlns:a16="http://schemas.microsoft.com/office/drawing/2014/main" id="{5BDA30D5-F66B-4D97-B04A-717EB01D947B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14" name="TextBox 8">
          <a:extLst>
            <a:ext uri="{FF2B5EF4-FFF2-40B4-BE49-F238E27FC236}">
              <a16:creationId xmlns:a16="http://schemas.microsoft.com/office/drawing/2014/main" id="{E89F2E8C-3B86-460D-8E46-9E3B60689519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15" name="TextBox 9">
          <a:extLst>
            <a:ext uri="{FF2B5EF4-FFF2-40B4-BE49-F238E27FC236}">
              <a16:creationId xmlns:a16="http://schemas.microsoft.com/office/drawing/2014/main" id="{537C550D-ECD8-4203-BC80-EC392F1730DB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16" name="TextBox 1">
          <a:extLst>
            <a:ext uri="{FF2B5EF4-FFF2-40B4-BE49-F238E27FC236}">
              <a16:creationId xmlns:a16="http://schemas.microsoft.com/office/drawing/2014/main" id="{6A0E21B8-189B-4806-823E-D278B9584AE3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17" name="TextBox 4">
          <a:extLst>
            <a:ext uri="{FF2B5EF4-FFF2-40B4-BE49-F238E27FC236}">
              <a16:creationId xmlns:a16="http://schemas.microsoft.com/office/drawing/2014/main" id="{13B01A68-2DDA-482A-9C60-458F7A4A40C8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18" name="TextBox 5">
          <a:extLst>
            <a:ext uri="{FF2B5EF4-FFF2-40B4-BE49-F238E27FC236}">
              <a16:creationId xmlns:a16="http://schemas.microsoft.com/office/drawing/2014/main" id="{16F84755-CCD3-413A-8CDB-6B6D1B58D997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19" name="TextBox 6">
          <a:extLst>
            <a:ext uri="{FF2B5EF4-FFF2-40B4-BE49-F238E27FC236}">
              <a16:creationId xmlns:a16="http://schemas.microsoft.com/office/drawing/2014/main" id="{928C1489-62C3-428C-85D6-857F107C21EA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20" name="TextBox 8">
          <a:extLst>
            <a:ext uri="{FF2B5EF4-FFF2-40B4-BE49-F238E27FC236}">
              <a16:creationId xmlns:a16="http://schemas.microsoft.com/office/drawing/2014/main" id="{1BF7CC52-C67C-406B-BE08-C06654758A7E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21" name="TextBox 9">
          <a:extLst>
            <a:ext uri="{FF2B5EF4-FFF2-40B4-BE49-F238E27FC236}">
              <a16:creationId xmlns:a16="http://schemas.microsoft.com/office/drawing/2014/main" id="{86037C9E-4E9B-4A9D-B9AF-943733CA6ACA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22" name="TextBox 92">
          <a:extLst>
            <a:ext uri="{FF2B5EF4-FFF2-40B4-BE49-F238E27FC236}">
              <a16:creationId xmlns:a16="http://schemas.microsoft.com/office/drawing/2014/main" id="{BF89BCD2-93C2-4C7E-919D-C43D465B26E2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23" name="TextBox 4">
          <a:extLst>
            <a:ext uri="{FF2B5EF4-FFF2-40B4-BE49-F238E27FC236}">
              <a16:creationId xmlns:a16="http://schemas.microsoft.com/office/drawing/2014/main" id="{22A784E5-90E7-412A-B1E3-B5A2090D8BF9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24" name="TextBox 5">
          <a:extLst>
            <a:ext uri="{FF2B5EF4-FFF2-40B4-BE49-F238E27FC236}">
              <a16:creationId xmlns:a16="http://schemas.microsoft.com/office/drawing/2014/main" id="{38812096-AA0E-46D9-9F5E-36F4C682A5CF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25" name="TextBox 6">
          <a:extLst>
            <a:ext uri="{FF2B5EF4-FFF2-40B4-BE49-F238E27FC236}">
              <a16:creationId xmlns:a16="http://schemas.microsoft.com/office/drawing/2014/main" id="{2FF712D2-6585-492D-9876-20BFFBC2D2DB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26" name="TextBox 8">
          <a:extLst>
            <a:ext uri="{FF2B5EF4-FFF2-40B4-BE49-F238E27FC236}">
              <a16:creationId xmlns:a16="http://schemas.microsoft.com/office/drawing/2014/main" id="{212AA4C8-DBE9-44EA-B1C0-CF7031067CDD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27" name="TextBox 9">
          <a:extLst>
            <a:ext uri="{FF2B5EF4-FFF2-40B4-BE49-F238E27FC236}">
              <a16:creationId xmlns:a16="http://schemas.microsoft.com/office/drawing/2014/main" id="{72B4ABE9-0A6D-4FE9-8138-53DF21566F91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28" name="TextBox 1">
          <a:extLst>
            <a:ext uri="{FF2B5EF4-FFF2-40B4-BE49-F238E27FC236}">
              <a16:creationId xmlns:a16="http://schemas.microsoft.com/office/drawing/2014/main" id="{99A795E5-7D71-4435-9DB5-25514924CF52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29" name="TextBox 4">
          <a:extLst>
            <a:ext uri="{FF2B5EF4-FFF2-40B4-BE49-F238E27FC236}">
              <a16:creationId xmlns:a16="http://schemas.microsoft.com/office/drawing/2014/main" id="{F7893DB8-471D-4090-B7E7-CC29C0CF9406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30" name="TextBox 5">
          <a:extLst>
            <a:ext uri="{FF2B5EF4-FFF2-40B4-BE49-F238E27FC236}">
              <a16:creationId xmlns:a16="http://schemas.microsoft.com/office/drawing/2014/main" id="{65962B5E-E59E-4443-9775-056D7B2C03C7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31" name="TextBox 6">
          <a:extLst>
            <a:ext uri="{FF2B5EF4-FFF2-40B4-BE49-F238E27FC236}">
              <a16:creationId xmlns:a16="http://schemas.microsoft.com/office/drawing/2014/main" id="{7168EAD8-722D-4998-AB00-CBBD78BD2A5B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32" name="TextBox 8">
          <a:extLst>
            <a:ext uri="{FF2B5EF4-FFF2-40B4-BE49-F238E27FC236}">
              <a16:creationId xmlns:a16="http://schemas.microsoft.com/office/drawing/2014/main" id="{53BFBBEE-6659-4B54-AB83-99E5AD62EB40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33" name="TextBox 9">
          <a:extLst>
            <a:ext uri="{FF2B5EF4-FFF2-40B4-BE49-F238E27FC236}">
              <a16:creationId xmlns:a16="http://schemas.microsoft.com/office/drawing/2014/main" id="{87A00EBC-2772-47E1-B66B-0F7295275F35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34" name="TextBox 1">
          <a:extLst>
            <a:ext uri="{FF2B5EF4-FFF2-40B4-BE49-F238E27FC236}">
              <a16:creationId xmlns:a16="http://schemas.microsoft.com/office/drawing/2014/main" id="{6FDAC6EF-D47B-4B9F-940E-B436A79B6A71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35" name="TextBox 4">
          <a:extLst>
            <a:ext uri="{FF2B5EF4-FFF2-40B4-BE49-F238E27FC236}">
              <a16:creationId xmlns:a16="http://schemas.microsoft.com/office/drawing/2014/main" id="{8BDAC506-E5E2-43B7-8D39-0C1DF045B0EE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36" name="TextBox 5">
          <a:extLst>
            <a:ext uri="{FF2B5EF4-FFF2-40B4-BE49-F238E27FC236}">
              <a16:creationId xmlns:a16="http://schemas.microsoft.com/office/drawing/2014/main" id="{02DE3A3D-50BE-41B3-99BA-F4AE8F6A84FB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37" name="TextBox 6">
          <a:extLst>
            <a:ext uri="{FF2B5EF4-FFF2-40B4-BE49-F238E27FC236}">
              <a16:creationId xmlns:a16="http://schemas.microsoft.com/office/drawing/2014/main" id="{F0B24CD9-9B3F-4BE5-A0A1-5E248AF3C394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38" name="TextBox 8">
          <a:extLst>
            <a:ext uri="{FF2B5EF4-FFF2-40B4-BE49-F238E27FC236}">
              <a16:creationId xmlns:a16="http://schemas.microsoft.com/office/drawing/2014/main" id="{A60D85DA-1C8E-49A9-BDED-ED3F135F4A85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39" name="TextBox 9">
          <a:extLst>
            <a:ext uri="{FF2B5EF4-FFF2-40B4-BE49-F238E27FC236}">
              <a16:creationId xmlns:a16="http://schemas.microsoft.com/office/drawing/2014/main" id="{17B5DBE7-C6F2-4DC2-8124-0BAD63C19A55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40" name="TextBox 1">
          <a:extLst>
            <a:ext uri="{FF2B5EF4-FFF2-40B4-BE49-F238E27FC236}">
              <a16:creationId xmlns:a16="http://schemas.microsoft.com/office/drawing/2014/main" id="{699A76A4-7ACE-400B-8B98-DDAD5BDEA8B1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41" name="TextBox 4">
          <a:extLst>
            <a:ext uri="{FF2B5EF4-FFF2-40B4-BE49-F238E27FC236}">
              <a16:creationId xmlns:a16="http://schemas.microsoft.com/office/drawing/2014/main" id="{6C891E3C-5A88-4F82-927C-BDAAFBA681C5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42" name="TextBox 5">
          <a:extLst>
            <a:ext uri="{FF2B5EF4-FFF2-40B4-BE49-F238E27FC236}">
              <a16:creationId xmlns:a16="http://schemas.microsoft.com/office/drawing/2014/main" id="{733B439B-EEAB-46EA-85B1-419B6D48A7DF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43" name="TextBox 6">
          <a:extLst>
            <a:ext uri="{FF2B5EF4-FFF2-40B4-BE49-F238E27FC236}">
              <a16:creationId xmlns:a16="http://schemas.microsoft.com/office/drawing/2014/main" id="{C05DA0C9-CAC4-4938-B728-60A5959FF214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44" name="TextBox 8">
          <a:extLst>
            <a:ext uri="{FF2B5EF4-FFF2-40B4-BE49-F238E27FC236}">
              <a16:creationId xmlns:a16="http://schemas.microsoft.com/office/drawing/2014/main" id="{B74499AB-3374-4230-9ECA-072E11832397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45" name="TextBox 9">
          <a:extLst>
            <a:ext uri="{FF2B5EF4-FFF2-40B4-BE49-F238E27FC236}">
              <a16:creationId xmlns:a16="http://schemas.microsoft.com/office/drawing/2014/main" id="{8EF58F8D-DE96-41E6-931F-F758FF841B2B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46" name="TextBox 116">
          <a:extLst>
            <a:ext uri="{FF2B5EF4-FFF2-40B4-BE49-F238E27FC236}">
              <a16:creationId xmlns:a16="http://schemas.microsoft.com/office/drawing/2014/main" id="{B9BFA783-6EEE-40AE-98CB-63C19BD1F1B8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47" name="TextBox 4">
          <a:extLst>
            <a:ext uri="{FF2B5EF4-FFF2-40B4-BE49-F238E27FC236}">
              <a16:creationId xmlns:a16="http://schemas.microsoft.com/office/drawing/2014/main" id="{A9473CB1-B631-44CF-A07C-3FA157C3AC09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48" name="TextBox 5">
          <a:extLst>
            <a:ext uri="{FF2B5EF4-FFF2-40B4-BE49-F238E27FC236}">
              <a16:creationId xmlns:a16="http://schemas.microsoft.com/office/drawing/2014/main" id="{D755EAF6-0F14-4712-BE37-F79458ECBF38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49" name="TextBox 6">
          <a:extLst>
            <a:ext uri="{FF2B5EF4-FFF2-40B4-BE49-F238E27FC236}">
              <a16:creationId xmlns:a16="http://schemas.microsoft.com/office/drawing/2014/main" id="{C7D91421-2109-4757-9DF8-CAF432DC8250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50" name="TextBox 8">
          <a:extLst>
            <a:ext uri="{FF2B5EF4-FFF2-40B4-BE49-F238E27FC236}">
              <a16:creationId xmlns:a16="http://schemas.microsoft.com/office/drawing/2014/main" id="{B04C7A09-B779-4613-A69C-2D79025E3517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51" name="TextBox 9">
          <a:extLst>
            <a:ext uri="{FF2B5EF4-FFF2-40B4-BE49-F238E27FC236}">
              <a16:creationId xmlns:a16="http://schemas.microsoft.com/office/drawing/2014/main" id="{0B2DE4B9-E406-40AD-B764-ADDE06CED3D3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52" name="TextBox 1">
          <a:extLst>
            <a:ext uri="{FF2B5EF4-FFF2-40B4-BE49-F238E27FC236}">
              <a16:creationId xmlns:a16="http://schemas.microsoft.com/office/drawing/2014/main" id="{3A4C397C-B537-4ACA-81DC-BCB6427B95D4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53" name="TextBox 4">
          <a:extLst>
            <a:ext uri="{FF2B5EF4-FFF2-40B4-BE49-F238E27FC236}">
              <a16:creationId xmlns:a16="http://schemas.microsoft.com/office/drawing/2014/main" id="{971CD81F-F9AE-4DEA-A863-434D362336BC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54" name="TextBox 5">
          <a:extLst>
            <a:ext uri="{FF2B5EF4-FFF2-40B4-BE49-F238E27FC236}">
              <a16:creationId xmlns:a16="http://schemas.microsoft.com/office/drawing/2014/main" id="{B8F02C19-F375-4D7E-B235-C9C92A8F50B9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55" name="TextBox 6">
          <a:extLst>
            <a:ext uri="{FF2B5EF4-FFF2-40B4-BE49-F238E27FC236}">
              <a16:creationId xmlns:a16="http://schemas.microsoft.com/office/drawing/2014/main" id="{19D8ED8F-CC85-44DB-9325-968CC7C0D475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56" name="TextBox 8">
          <a:extLst>
            <a:ext uri="{FF2B5EF4-FFF2-40B4-BE49-F238E27FC236}">
              <a16:creationId xmlns:a16="http://schemas.microsoft.com/office/drawing/2014/main" id="{F3DBBE7C-5C35-4787-81E2-DCADB0043C83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57" name="TextBox 9">
          <a:extLst>
            <a:ext uri="{FF2B5EF4-FFF2-40B4-BE49-F238E27FC236}">
              <a16:creationId xmlns:a16="http://schemas.microsoft.com/office/drawing/2014/main" id="{1B022A1E-DACE-4606-BCD4-27A74C09278F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58" name="TextBox 1">
          <a:extLst>
            <a:ext uri="{FF2B5EF4-FFF2-40B4-BE49-F238E27FC236}">
              <a16:creationId xmlns:a16="http://schemas.microsoft.com/office/drawing/2014/main" id="{63DC3305-5358-4D2A-A1CA-970B396D3F45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59" name="TextBox 4">
          <a:extLst>
            <a:ext uri="{FF2B5EF4-FFF2-40B4-BE49-F238E27FC236}">
              <a16:creationId xmlns:a16="http://schemas.microsoft.com/office/drawing/2014/main" id="{69A9AC7E-A24C-4E0D-AB74-EBCCAEA89155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60" name="TextBox 5">
          <a:extLst>
            <a:ext uri="{FF2B5EF4-FFF2-40B4-BE49-F238E27FC236}">
              <a16:creationId xmlns:a16="http://schemas.microsoft.com/office/drawing/2014/main" id="{D59734ED-B680-40CA-A535-D04A83FF7675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61" name="TextBox 6">
          <a:extLst>
            <a:ext uri="{FF2B5EF4-FFF2-40B4-BE49-F238E27FC236}">
              <a16:creationId xmlns:a16="http://schemas.microsoft.com/office/drawing/2014/main" id="{A0D48500-841F-4D16-B1E7-1B062956DBBD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62" name="TextBox 8">
          <a:extLst>
            <a:ext uri="{FF2B5EF4-FFF2-40B4-BE49-F238E27FC236}">
              <a16:creationId xmlns:a16="http://schemas.microsoft.com/office/drawing/2014/main" id="{AF6C643B-3023-4120-B56E-380935544873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63" name="TextBox 9">
          <a:extLst>
            <a:ext uri="{FF2B5EF4-FFF2-40B4-BE49-F238E27FC236}">
              <a16:creationId xmlns:a16="http://schemas.microsoft.com/office/drawing/2014/main" id="{75927754-BF25-4FFE-B5F8-86836EC19DAE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64" name="TextBox 1">
          <a:extLst>
            <a:ext uri="{FF2B5EF4-FFF2-40B4-BE49-F238E27FC236}">
              <a16:creationId xmlns:a16="http://schemas.microsoft.com/office/drawing/2014/main" id="{05478931-C1F2-427C-9A9D-7849A7531EAE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65" name="TextBox 4">
          <a:extLst>
            <a:ext uri="{FF2B5EF4-FFF2-40B4-BE49-F238E27FC236}">
              <a16:creationId xmlns:a16="http://schemas.microsoft.com/office/drawing/2014/main" id="{39C3793A-2481-47D1-95C1-269B4C1540F3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66" name="TextBox 5">
          <a:extLst>
            <a:ext uri="{FF2B5EF4-FFF2-40B4-BE49-F238E27FC236}">
              <a16:creationId xmlns:a16="http://schemas.microsoft.com/office/drawing/2014/main" id="{4CCA978F-211C-436B-8240-8CA61A1EF6DA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67" name="TextBox 6">
          <a:extLst>
            <a:ext uri="{FF2B5EF4-FFF2-40B4-BE49-F238E27FC236}">
              <a16:creationId xmlns:a16="http://schemas.microsoft.com/office/drawing/2014/main" id="{1FE2204F-A141-4060-94FB-863F8C1BD1CE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68" name="TextBox 8">
          <a:extLst>
            <a:ext uri="{FF2B5EF4-FFF2-40B4-BE49-F238E27FC236}">
              <a16:creationId xmlns:a16="http://schemas.microsoft.com/office/drawing/2014/main" id="{BBA50963-5AC5-462A-88A7-4AA0EAEE8639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69" name="TextBox 9">
          <a:extLst>
            <a:ext uri="{FF2B5EF4-FFF2-40B4-BE49-F238E27FC236}">
              <a16:creationId xmlns:a16="http://schemas.microsoft.com/office/drawing/2014/main" id="{A744E08C-5366-4704-AE04-F61899F757E9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70" name="TextBox 92">
          <a:extLst>
            <a:ext uri="{FF2B5EF4-FFF2-40B4-BE49-F238E27FC236}">
              <a16:creationId xmlns:a16="http://schemas.microsoft.com/office/drawing/2014/main" id="{B6B5D12B-C028-4AD8-942D-7A9B40E7CC77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71" name="TextBox 4">
          <a:extLst>
            <a:ext uri="{FF2B5EF4-FFF2-40B4-BE49-F238E27FC236}">
              <a16:creationId xmlns:a16="http://schemas.microsoft.com/office/drawing/2014/main" id="{BDD9135E-4BA2-4193-B6A4-3C116BDE5903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72" name="TextBox 5">
          <a:extLst>
            <a:ext uri="{FF2B5EF4-FFF2-40B4-BE49-F238E27FC236}">
              <a16:creationId xmlns:a16="http://schemas.microsoft.com/office/drawing/2014/main" id="{B87E1B0B-F284-443B-9A3A-9ADC53BD8155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73" name="TextBox 6">
          <a:extLst>
            <a:ext uri="{FF2B5EF4-FFF2-40B4-BE49-F238E27FC236}">
              <a16:creationId xmlns:a16="http://schemas.microsoft.com/office/drawing/2014/main" id="{D77975D9-CC4F-46C4-8E6E-3B65BBEEB895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74" name="TextBox 8">
          <a:extLst>
            <a:ext uri="{FF2B5EF4-FFF2-40B4-BE49-F238E27FC236}">
              <a16:creationId xmlns:a16="http://schemas.microsoft.com/office/drawing/2014/main" id="{0E7EA651-5A43-41F9-86C2-4C7921B78291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75" name="TextBox 9">
          <a:extLst>
            <a:ext uri="{FF2B5EF4-FFF2-40B4-BE49-F238E27FC236}">
              <a16:creationId xmlns:a16="http://schemas.microsoft.com/office/drawing/2014/main" id="{10AD7930-3310-428C-A333-B214BF5129AE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76" name="TextBox 1">
          <a:extLst>
            <a:ext uri="{FF2B5EF4-FFF2-40B4-BE49-F238E27FC236}">
              <a16:creationId xmlns:a16="http://schemas.microsoft.com/office/drawing/2014/main" id="{B3D26C2B-5CBB-4E03-BD29-18120A770CEF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77" name="TextBox 4">
          <a:extLst>
            <a:ext uri="{FF2B5EF4-FFF2-40B4-BE49-F238E27FC236}">
              <a16:creationId xmlns:a16="http://schemas.microsoft.com/office/drawing/2014/main" id="{11D4A717-6B39-47F7-AA54-DC2CBDDE8918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78" name="TextBox 5">
          <a:extLst>
            <a:ext uri="{FF2B5EF4-FFF2-40B4-BE49-F238E27FC236}">
              <a16:creationId xmlns:a16="http://schemas.microsoft.com/office/drawing/2014/main" id="{265127C0-0D31-4C86-8EB6-1BFFB400AB88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79" name="TextBox 6">
          <a:extLst>
            <a:ext uri="{FF2B5EF4-FFF2-40B4-BE49-F238E27FC236}">
              <a16:creationId xmlns:a16="http://schemas.microsoft.com/office/drawing/2014/main" id="{69B8AAC0-057F-47A3-8516-71C3D807A4C0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80" name="TextBox 8">
          <a:extLst>
            <a:ext uri="{FF2B5EF4-FFF2-40B4-BE49-F238E27FC236}">
              <a16:creationId xmlns:a16="http://schemas.microsoft.com/office/drawing/2014/main" id="{0AC25FA2-D4B2-4E24-8104-E5A162F20490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81" name="TextBox 9">
          <a:extLst>
            <a:ext uri="{FF2B5EF4-FFF2-40B4-BE49-F238E27FC236}">
              <a16:creationId xmlns:a16="http://schemas.microsoft.com/office/drawing/2014/main" id="{88292AC0-2B13-42DA-BBF3-8720F90F9290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82" name="TextBox 1">
          <a:extLst>
            <a:ext uri="{FF2B5EF4-FFF2-40B4-BE49-F238E27FC236}">
              <a16:creationId xmlns:a16="http://schemas.microsoft.com/office/drawing/2014/main" id="{96651031-1E04-410F-A6CF-C28FB44C1F6D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83" name="TextBox 4">
          <a:extLst>
            <a:ext uri="{FF2B5EF4-FFF2-40B4-BE49-F238E27FC236}">
              <a16:creationId xmlns:a16="http://schemas.microsoft.com/office/drawing/2014/main" id="{60BED99F-7D9D-4825-8B02-FF81A50CA66F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84" name="TextBox 5">
          <a:extLst>
            <a:ext uri="{FF2B5EF4-FFF2-40B4-BE49-F238E27FC236}">
              <a16:creationId xmlns:a16="http://schemas.microsoft.com/office/drawing/2014/main" id="{B620AEFD-AAE9-4BD9-919A-5905A585BDAB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85" name="TextBox 6">
          <a:extLst>
            <a:ext uri="{FF2B5EF4-FFF2-40B4-BE49-F238E27FC236}">
              <a16:creationId xmlns:a16="http://schemas.microsoft.com/office/drawing/2014/main" id="{48166471-517A-4674-BD29-9D05418A7FAB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86" name="TextBox 8">
          <a:extLst>
            <a:ext uri="{FF2B5EF4-FFF2-40B4-BE49-F238E27FC236}">
              <a16:creationId xmlns:a16="http://schemas.microsoft.com/office/drawing/2014/main" id="{A77ACA1C-3D8C-4989-A93E-47380898818D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87" name="TextBox 9">
          <a:extLst>
            <a:ext uri="{FF2B5EF4-FFF2-40B4-BE49-F238E27FC236}">
              <a16:creationId xmlns:a16="http://schemas.microsoft.com/office/drawing/2014/main" id="{F7D549F5-47A7-4471-A293-1EE147D60342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88" name="TextBox 1">
          <a:extLst>
            <a:ext uri="{FF2B5EF4-FFF2-40B4-BE49-F238E27FC236}">
              <a16:creationId xmlns:a16="http://schemas.microsoft.com/office/drawing/2014/main" id="{458B4451-0215-4E74-A13E-17B049335F5F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89" name="TextBox 4">
          <a:extLst>
            <a:ext uri="{FF2B5EF4-FFF2-40B4-BE49-F238E27FC236}">
              <a16:creationId xmlns:a16="http://schemas.microsoft.com/office/drawing/2014/main" id="{72539A65-2EAD-4D37-BD2E-90401314A502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90" name="TextBox 5">
          <a:extLst>
            <a:ext uri="{FF2B5EF4-FFF2-40B4-BE49-F238E27FC236}">
              <a16:creationId xmlns:a16="http://schemas.microsoft.com/office/drawing/2014/main" id="{509514DC-2135-4ADF-9753-2FBA28D5950B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91" name="TextBox 6">
          <a:extLst>
            <a:ext uri="{FF2B5EF4-FFF2-40B4-BE49-F238E27FC236}">
              <a16:creationId xmlns:a16="http://schemas.microsoft.com/office/drawing/2014/main" id="{EC6EF82B-2DE9-48A8-AB7B-B7A3810E8ADB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92" name="TextBox 8">
          <a:extLst>
            <a:ext uri="{FF2B5EF4-FFF2-40B4-BE49-F238E27FC236}">
              <a16:creationId xmlns:a16="http://schemas.microsoft.com/office/drawing/2014/main" id="{E9062C29-7CCA-49A9-AB96-8DAF5D67B200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93" name="TextBox 9">
          <a:extLst>
            <a:ext uri="{FF2B5EF4-FFF2-40B4-BE49-F238E27FC236}">
              <a16:creationId xmlns:a16="http://schemas.microsoft.com/office/drawing/2014/main" id="{048F3725-99EB-46A1-9747-561A6B44F547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94" name="TextBox 116">
          <a:extLst>
            <a:ext uri="{FF2B5EF4-FFF2-40B4-BE49-F238E27FC236}">
              <a16:creationId xmlns:a16="http://schemas.microsoft.com/office/drawing/2014/main" id="{4623A52F-8FC4-4DB2-B217-51687B4CE4FF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95" name="TextBox 4">
          <a:extLst>
            <a:ext uri="{FF2B5EF4-FFF2-40B4-BE49-F238E27FC236}">
              <a16:creationId xmlns:a16="http://schemas.microsoft.com/office/drawing/2014/main" id="{70AD41E0-A5EE-48FB-B0AC-BB4BEB5D5976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96" name="TextBox 5">
          <a:extLst>
            <a:ext uri="{FF2B5EF4-FFF2-40B4-BE49-F238E27FC236}">
              <a16:creationId xmlns:a16="http://schemas.microsoft.com/office/drawing/2014/main" id="{C0B62F7C-FC6C-4124-BF57-040A24737FCF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97" name="TextBox 6">
          <a:extLst>
            <a:ext uri="{FF2B5EF4-FFF2-40B4-BE49-F238E27FC236}">
              <a16:creationId xmlns:a16="http://schemas.microsoft.com/office/drawing/2014/main" id="{E857ABBB-D117-496E-9E96-7FB81D90D864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98" name="TextBox 8">
          <a:extLst>
            <a:ext uri="{FF2B5EF4-FFF2-40B4-BE49-F238E27FC236}">
              <a16:creationId xmlns:a16="http://schemas.microsoft.com/office/drawing/2014/main" id="{0D6F2EBD-5BB2-4BAE-8C81-B4B91916804A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199" name="TextBox 9">
          <a:extLst>
            <a:ext uri="{FF2B5EF4-FFF2-40B4-BE49-F238E27FC236}">
              <a16:creationId xmlns:a16="http://schemas.microsoft.com/office/drawing/2014/main" id="{29AF5DBD-A946-489C-BC5B-05A150E5C2C3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200" name="TextBox 1">
          <a:extLst>
            <a:ext uri="{FF2B5EF4-FFF2-40B4-BE49-F238E27FC236}">
              <a16:creationId xmlns:a16="http://schemas.microsoft.com/office/drawing/2014/main" id="{8A32EED0-AE7C-4D11-849A-90AF5581D76A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201" name="TextBox 4">
          <a:extLst>
            <a:ext uri="{FF2B5EF4-FFF2-40B4-BE49-F238E27FC236}">
              <a16:creationId xmlns:a16="http://schemas.microsoft.com/office/drawing/2014/main" id="{3DB605C1-F27E-4D13-A761-C92312E83F03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202" name="TextBox 5">
          <a:extLst>
            <a:ext uri="{FF2B5EF4-FFF2-40B4-BE49-F238E27FC236}">
              <a16:creationId xmlns:a16="http://schemas.microsoft.com/office/drawing/2014/main" id="{3D15FAD3-6A1D-4CEA-BE1C-35AAB8E1A760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203" name="TextBox 6">
          <a:extLst>
            <a:ext uri="{FF2B5EF4-FFF2-40B4-BE49-F238E27FC236}">
              <a16:creationId xmlns:a16="http://schemas.microsoft.com/office/drawing/2014/main" id="{B97A360B-FA5A-49F3-97E4-8561D1E1F2C0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204" name="TextBox 8">
          <a:extLst>
            <a:ext uri="{FF2B5EF4-FFF2-40B4-BE49-F238E27FC236}">
              <a16:creationId xmlns:a16="http://schemas.microsoft.com/office/drawing/2014/main" id="{24427FAC-3F66-4E4C-A482-370E55DBF31D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205" name="TextBox 9">
          <a:extLst>
            <a:ext uri="{FF2B5EF4-FFF2-40B4-BE49-F238E27FC236}">
              <a16:creationId xmlns:a16="http://schemas.microsoft.com/office/drawing/2014/main" id="{E9A14602-07F6-459F-BF1E-B23E452B025F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206" name="TextBox 1">
          <a:extLst>
            <a:ext uri="{FF2B5EF4-FFF2-40B4-BE49-F238E27FC236}">
              <a16:creationId xmlns:a16="http://schemas.microsoft.com/office/drawing/2014/main" id="{F2D7A60E-3A02-4B38-AD9E-84BDFD7C9E04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207" name="TextBox 4">
          <a:extLst>
            <a:ext uri="{FF2B5EF4-FFF2-40B4-BE49-F238E27FC236}">
              <a16:creationId xmlns:a16="http://schemas.microsoft.com/office/drawing/2014/main" id="{198EBEE6-F0B5-43A0-BB9D-5AB4C6A0244B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208" name="TextBox 5">
          <a:extLst>
            <a:ext uri="{FF2B5EF4-FFF2-40B4-BE49-F238E27FC236}">
              <a16:creationId xmlns:a16="http://schemas.microsoft.com/office/drawing/2014/main" id="{A81D778A-4706-4D50-AC67-B54CCEEFA344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209" name="TextBox 6">
          <a:extLst>
            <a:ext uri="{FF2B5EF4-FFF2-40B4-BE49-F238E27FC236}">
              <a16:creationId xmlns:a16="http://schemas.microsoft.com/office/drawing/2014/main" id="{24F211AB-7B69-48A1-A76A-8D4AA10BE598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210" name="TextBox 8">
          <a:extLst>
            <a:ext uri="{FF2B5EF4-FFF2-40B4-BE49-F238E27FC236}">
              <a16:creationId xmlns:a16="http://schemas.microsoft.com/office/drawing/2014/main" id="{86621279-81D2-455D-B142-A2ABCD2EE85B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211" name="TextBox 9">
          <a:extLst>
            <a:ext uri="{FF2B5EF4-FFF2-40B4-BE49-F238E27FC236}">
              <a16:creationId xmlns:a16="http://schemas.microsoft.com/office/drawing/2014/main" id="{AB13F12A-27CE-48CF-8416-A14289FC9758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212" name="TextBox 1">
          <a:extLst>
            <a:ext uri="{FF2B5EF4-FFF2-40B4-BE49-F238E27FC236}">
              <a16:creationId xmlns:a16="http://schemas.microsoft.com/office/drawing/2014/main" id="{76962A5E-85DE-4EA7-861E-40B706B89351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213" name="TextBox 4">
          <a:extLst>
            <a:ext uri="{FF2B5EF4-FFF2-40B4-BE49-F238E27FC236}">
              <a16:creationId xmlns:a16="http://schemas.microsoft.com/office/drawing/2014/main" id="{ACFB585C-BACF-4884-B1D5-B8B6F2FC19E4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214" name="TextBox 5">
          <a:extLst>
            <a:ext uri="{FF2B5EF4-FFF2-40B4-BE49-F238E27FC236}">
              <a16:creationId xmlns:a16="http://schemas.microsoft.com/office/drawing/2014/main" id="{093C913F-078D-4D07-9ECA-5D003A33F67B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215" name="TextBox 6">
          <a:extLst>
            <a:ext uri="{FF2B5EF4-FFF2-40B4-BE49-F238E27FC236}">
              <a16:creationId xmlns:a16="http://schemas.microsoft.com/office/drawing/2014/main" id="{C0C2F992-D044-4DED-9271-56A2BE743C1C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216" name="TextBox 8">
          <a:extLst>
            <a:ext uri="{FF2B5EF4-FFF2-40B4-BE49-F238E27FC236}">
              <a16:creationId xmlns:a16="http://schemas.microsoft.com/office/drawing/2014/main" id="{B42CC515-9F86-4416-B3D2-822710F72177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65" cy="172227"/>
    <xdr:sp macro="" textlink="">
      <xdr:nvSpPr>
        <xdr:cNvPr id="217" name="TextBox 9">
          <a:extLst>
            <a:ext uri="{FF2B5EF4-FFF2-40B4-BE49-F238E27FC236}">
              <a16:creationId xmlns:a16="http://schemas.microsoft.com/office/drawing/2014/main" id="{8CAD7E82-FDFB-4CF8-839A-90877934D56C}"/>
            </a:ext>
          </a:extLst>
        </xdr:cNvPr>
        <xdr:cNvSpPr txBox="1"/>
      </xdr:nvSpPr>
      <xdr:spPr>
        <a:xfrm>
          <a:off x="3771900" y="7038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D28558-DE84-4223-90BB-3301A717EB70}">
  <sheetPr>
    <pageSetUpPr fitToPage="1"/>
  </sheetPr>
  <dimension ref="A1:H88"/>
  <sheetViews>
    <sheetView tabSelected="1" view="pageBreakPreview" topLeftCell="C6" zoomScale="70" zoomScaleNormal="70" zoomScaleSheetLayoutView="70" workbookViewId="0">
      <selection activeCell="D14" sqref="D14"/>
    </sheetView>
  </sheetViews>
  <sheetFormatPr defaultRowHeight="15"/>
  <cols>
    <col min="1" max="1" width="21.85546875" style="63" hidden="1" customWidth="1"/>
    <col min="2" max="2" width="10.85546875" style="63" hidden="1" customWidth="1"/>
    <col min="3" max="3" width="5" bestFit="1" customWidth="1"/>
    <col min="4" max="4" width="51.5703125" style="133" customWidth="1"/>
    <col min="5" max="5" width="19.7109375" bestFit="1" customWidth="1"/>
    <col min="6" max="6" width="14" customWidth="1"/>
    <col min="7" max="8" width="14.85546875" customWidth="1"/>
  </cols>
  <sheetData>
    <row r="1" spans="1:8" ht="46.5" customHeight="1" thickBot="1">
      <c r="C1" s="138" t="s">
        <v>61</v>
      </c>
      <c r="D1" s="139"/>
      <c r="E1" s="139"/>
      <c r="F1" s="139"/>
      <c r="G1" s="139"/>
      <c r="H1" s="139"/>
    </row>
    <row r="2" spans="1:8" ht="18.75" customHeight="1">
      <c r="A2" s="152" t="s">
        <v>75</v>
      </c>
      <c r="B2" s="152" t="s">
        <v>76</v>
      </c>
      <c r="C2" s="146" t="s">
        <v>12</v>
      </c>
      <c r="D2" s="147"/>
      <c r="E2" s="150" t="s">
        <v>8</v>
      </c>
      <c r="F2" s="154" t="s">
        <v>59</v>
      </c>
      <c r="G2" s="154"/>
      <c r="H2" s="155"/>
    </row>
    <row r="3" spans="1:8" ht="19.5" thickBot="1">
      <c r="A3" s="153"/>
      <c r="B3" s="153"/>
      <c r="C3" s="148"/>
      <c r="D3" s="149"/>
      <c r="E3" s="151"/>
      <c r="F3" s="71" t="s">
        <v>9</v>
      </c>
      <c r="G3" s="71" t="s">
        <v>10</v>
      </c>
      <c r="H3" s="72" t="s">
        <v>11</v>
      </c>
    </row>
    <row r="4" spans="1:8" ht="18.75">
      <c r="A4" s="68"/>
      <c r="B4" s="69"/>
      <c r="C4" s="144" t="s">
        <v>60</v>
      </c>
      <c r="D4" s="145"/>
      <c r="E4" s="62"/>
      <c r="F4" s="84">
        <f t="shared" ref="F4:H4" si="0">SUM(F5,F39,F29,F48)</f>
        <v>22782000</v>
      </c>
      <c r="G4" s="84">
        <f t="shared" si="0"/>
        <v>178255000</v>
      </c>
      <c r="H4" s="85">
        <f t="shared" si="0"/>
        <v>201037000</v>
      </c>
    </row>
    <row r="5" spans="1:8" ht="18.75">
      <c r="A5" s="64"/>
      <c r="B5" s="65"/>
      <c r="C5" s="140" t="s">
        <v>0</v>
      </c>
      <c r="D5" s="141"/>
      <c r="E5" s="6"/>
      <c r="F5" s="7">
        <f t="shared" ref="F5:H5" si="1">+F6+F14+F18+F26</f>
        <v>3670500</v>
      </c>
      <c r="G5" s="7">
        <f t="shared" si="1"/>
        <v>106500000</v>
      </c>
      <c r="H5" s="38">
        <f t="shared" si="1"/>
        <v>110170500</v>
      </c>
    </row>
    <row r="6" spans="1:8" ht="18.75">
      <c r="A6" s="64"/>
      <c r="B6" s="65"/>
      <c r="C6" s="50">
        <v>1</v>
      </c>
      <c r="D6" s="12" t="s">
        <v>1</v>
      </c>
      <c r="E6" s="13"/>
      <c r="F6" s="14">
        <f>+F7+F11</f>
        <v>0</v>
      </c>
      <c r="G6" s="14">
        <f>+G7+G11</f>
        <v>99300000</v>
      </c>
      <c r="H6" s="39">
        <f>+H7+H11</f>
        <v>99300000</v>
      </c>
    </row>
    <row r="7" spans="1:8" ht="37.5">
      <c r="A7" s="64"/>
      <c r="B7" s="65"/>
      <c r="C7" s="51">
        <v>1.1000000000000001</v>
      </c>
      <c r="D7" s="8" t="s">
        <v>2</v>
      </c>
      <c r="E7" s="10"/>
      <c r="F7" s="9">
        <f>SUM(F8:F10)</f>
        <v>0</v>
      </c>
      <c r="G7" s="9">
        <f>SUM(G8:G10)</f>
        <v>60800000</v>
      </c>
      <c r="H7" s="40">
        <f>SUM(H8:H10)</f>
        <v>60800000</v>
      </c>
    </row>
    <row r="8" spans="1:8" ht="37.5">
      <c r="A8" s="66" t="s">
        <v>66</v>
      </c>
      <c r="B8" s="67" t="s">
        <v>78</v>
      </c>
      <c r="C8" s="52">
        <v>-1</v>
      </c>
      <c r="D8" s="1" t="s">
        <v>3</v>
      </c>
      <c r="E8" s="3" t="s">
        <v>7</v>
      </c>
      <c r="F8" s="28">
        <v>0</v>
      </c>
      <c r="G8" s="28">
        <v>10800000</v>
      </c>
      <c r="H8" s="53">
        <f>SUM(F8:G8)</f>
        <v>10800000</v>
      </c>
    </row>
    <row r="9" spans="1:8" ht="37.5">
      <c r="A9" s="66" t="s">
        <v>64</v>
      </c>
      <c r="B9" s="67" t="s">
        <v>78</v>
      </c>
      <c r="C9" s="52">
        <v>-2</v>
      </c>
      <c r="D9" s="1" t="s">
        <v>4</v>
      </c>
      <c r="E9" s="3" t="s">
        <v>7</v>
      </c>
      <c r="F9" s="28">
        <v>0</v>
      </c>
      <c r="G9" s="28">
        <v>25000000</v>
      </c>
      <c r="H9" s="53">
        <f t="shared" ref="H9:H72" si="2">SUM(F9:G9)</f>
        <v>25000000</v>
      </c>
    </row>
    <row r="10" spans="1:8" ht="37.5">
      <c r="A10" s="66" t="s">
        <v>65</v>
      </c>
      <c r="B10" s="67" t="s">
        <v>78</v>
      </c>
      <c r="C10" s="52">
        <v>-3</v>
      </c>
      <c r="D10" s="1" t="s">
        <v>5</v>
      </c>
      <c r="E10" s="3" t="s">
        <v>7</v>
      </c>
      <c r="F10" s="28">
        <v>0</v>
      </c>
      <c r="G10" s="28">
        <v>25000000</v>
      </c>
      <c r="H10" s="53">
        <f t="shared" si="2"/>
        <v>25000000</v>
      </c>
    </row>
    <row r="11" spans="1:8" ht="18.75">
      <c r="A11" s="64"/>
      <c r="B11" s="65"/>
      <c r="C11" s="51">
        <v>1.2</v>
      </c>
      <c r="D11" s="8" t="s">
        <v>6</v>
      </c>
      <c r="E11" s="10"/>
      <c r="F11" s="9">
        <f>SUM(F12:F13)</f>
        <v>0</v>
      </c>
      <c r="G11" s="9">
        <f>SUM(G12:G13)</f>
        <v>38500000</v>
      </c>
      <c r="H11" s="40">
        <f t="shared" si="2"/>
        <v>38500000</v>
      </c>
    </row>
    <row r="12" spans="1:8" ht="93.75">
      <c r="A12" s="66" t="s">
        <v>67</v>
      </c>
      <c r="B12" s="67" t="s">
        <v>78</v>
      </c>
      <c r="C12" s="52">
        <v>-1</v>
      </c>
      <c r="D12" s="2" t="s">
        <v>81</v>
      </c>
      <c r="E12" s="4" t="s">
        <v>30</v>
      </c>
      <c r="F12" s="28">
        <v>0</v>
      </c>
      <c r="G12" s="5">
        <v>28500000</v>
      </c>
      <c r="H12" s="54">
        <f t="shared" si="2"/>
        <v>28500000</v>
      </c>
    </row>
    <row r="13" spans="1:8" ht="56.25">
      <c r="A13" s="66" t="s">
        <v>68</v>
      </c>
      <c r="B13" s="67" t="s">
        <v>78</v>
      </c>
      <c r="C13" s="52">
        <v>-2</v>
      </c>
      <c r="D13" s="2" t="s">
        <v>80</v>
      </c>
      <c r="E13" s="4" t="s">
        <v>30</v>
      </c>
      <c r="F13" s="28">
        <v>0</v>
      </c>
      <c r="G13" s="5">
        <v>10000000</v>
      </c>
      <c r="H13" s="54">
        <f t="shared" si="2"/>
        <v>10000000</v>
      </c>
    </row>
    <row r="14" spans="1:8" ht="18.75">
      <c r="A14" s="64"/>
      <c r="B14" s="65"/>
      <c r="C14" s="50">
        <v>2</v>
      </c>
      <c r="D14" s="12" t="s">
        <v>13</v>
      </c>
      <c r="E14" s="13"/>
      <c r="F14" s="15">
        <f t="shared" ref="F14:G14" si="3">SUM(F15)</f>
        <v>1055500</v>
      </c>
      <c r="G14" s="15">
        <f t="shared" si="3"/>
        <v>0</v>
      </c>
      <c r="H14" s="41">
        <f t="shared" si="2"/>
        <v>1055500</v>
      </c>
    </row>
    <row r="15" spans="1:8" ht="18.75">
      <c r="A15" s="64"/>
      <c r="B15" s="65"/>
      <c r="C15" s="51">
        <v>2.1</v>
      </c>
      <c r="D15" s="8" t="s">
        <v>14</v>
      </c>
      <c r="E15" s="10"/>
      <c r="F15" s="9">
        <f>SUM(F16:F17)</f>
        <v>1055500</v>
      </c>
      <c r="G15" s="9">
        <f>SUM(G16:G17)</f>
        <v>0</v>
      </c>
      <c r="H15" s="40">
        <f t="shared" si="2"/>
        <v>1055500</v>
      </c>
    </row>
    <row r="16" spans="1:8" ht="37.5">
      <c r="A16" s="66" t="s">
        <v>63</v>
      </c>
      <c r="B16" s="67" t="s">
        <v>77</v>
      </c>
      <c r="C16" s="52">
        <v>-1</v>
      </c>
      <c r="D16" s="2" t="s">
        <v>56</v>
      </c>
      <c r="E16" s="4" t="s">
        <v>15</v>
      </c>
      <c r="F16" s="28">
        <v>565500</v>
      </c>
      <c r="G16" s="28">
        <v>0</v>
      </c>
      <c r="H16" s="53">
        <f t="shared" si="2"/>
        <v>565500</v>
      </c>
    </row>
    <row r="17" spans="1:8" ht="56.25">
      <c r="A17" s="66" t="s">
        <v>63</v>
      </c>
      <c r="B17" s="67" t="s">
        <v>77</v>
      </c>
      <c r="C17" s="52">
        <v>-2</v>
      </c>
      <c r="D17" s="2" t="s">
        <v>55</v>
      </c>
      <c r="E17" s="4" t="s">
        <v>16</v>
      </c>
      <c r="F17" s="28">
        <v>490000</v>
      </c>
      <c r="G17" s="28">
        <v>0</v>
      </c>
      <c r="H17" s="53">
        <f t="shared" si="2"/>
        <v>490000</v>
      </c>
    </row>
    <row r="18" spans="1:8" ht="18.75">
      <c r="A18" s="64"/>
      <c r="B18" s="65"/>
      <c r="C18" s="50">
        <v>3</v>
      </c>
      <c r="D18" s="12" t="s">
        <v>20</v>
      </c>
      <c r="E18" s="12"/>
      <c r="F18" s="15">
        <f t="shared" ref="F18:G18" si="4">SUM(F19)</f>
        <v>1548000</v>
      </c>
      <c r="G18" s="15">
        <f t="shared" si="4"/>
        <v>7200000</v>
      </c>
      <c r="H18" s="41">
        <f t="shared" si="2"/>
        <v>8748000</v>
      </c>
    </row>
    <row r="19" spans="1:8" ht="18.75">
      <c r="A19" s="64"/>
      <c r="B19" s="65"/>
      <c r="C19" s="51">
        <v>3.1</v>
      </c>
      <c r="D19" s="8" t="s">
        <v>21</v>
      </c>
      <c r="E19" s="8"/>
      <c r="F19" s="9">
        <f t="shared" ref="F19:G19" si="5">SUM(F20:F25)</f>
        <v>1548000</v>
      </c>
      <c r="G19" s="9">
        <f t="shared" si="5"/>
        <v>7200000</v>
      </c>
      <c r="H19" s="40">
        <f t="shared" si="2"/>
        <v>8748000</v>
      </c>
    </row>
    <row r="20" spans="1:8" ht="37.5">
      <c r="A20" s="66" t="s">
        <v>63</v>
      </c>
      <c r="B20" s="67" t="s">
        <v>77</v>
      </c>
      <c r="C20" s="52">
        <v>-1</v>
      </c>
      <c r="D20" s="2" t="s">
        <v>50</v>
      </c>
      <c r="E20" s="4" t="s">
        <v>15</v>
      </c>
      <c r="F20" s="28">
        <v>442400</v>
      </c>
      <c r="G20" s="28"/>
      <c r="H20" s="53">
        <f t="shared" si="2"/>
        <v>442400</v>
      </c>
    </row>
    <row r="21" spans="1:8" ht="56.25">
      <c r="A21" s="66" t="s">
        <v>83</v>
      </c>
      <c r="B21" s="67" t="s">
        <v>78</v>
      </c>
      <c r="C21" s="52">
        <v>-2</v>
      </c>
      <c r="D21" s="2" t="s">
        <v>62</v>
      </c>
      <c r="E21" s="4" t="s">
        <v>22</v>
      </c>
      <c r="F21" s="60">
        <v>0</v>
      </c>
      <c r="G21" s="28">
        <v>7200000</v>
      </c>
      <c r="H21" s="53">
        <f t="shared" si="2"/>
        <v>7200000</v>
      </c>
    </row>
    <row r="22" spans="1:8" ht="18.75">
      <c r="A22" s="66" t="s">
        <v>63</v>
      </c>
      <c r="B22" s="67" t="s">
        <v>77</v>
      </c>
      <c r="C22" s="52">
        <v>-3</v>
      </c>
      <c r="D22" s="2" t="s">
        <v>51</v>
      </c>
      <c r="E22" s="4" t="s">
        <v>22</v>
      </c>
      <c r="F22" s="28">
        <v>276400</v>
      </c>
      <c r="G22" s="60">
        <v>0</v>
      </c>
      <c r="H22" s="53">
        <f t="shared" si="2"/>
        <v>276400</v>
      </c>
    </row>
    <row r="23" spans="1:8" ht="18.75">
      <c r="A23" s="66" t="s">
        <v>63</v>
      </c>
      <c r="B23" s="67" t="s">
        <v>77</v>
      </c>
      <c r="C23" s="52">
        <v>-4</v>
      </c>
      <c r="D23" s="2" t="s">
        <v>52</v>
      </c>
      <c r="E23" s="4" t="s">
        <v>17</v>
      </c>
      <c r="F23" s="28">
        <v>276400</v>
      </c>
      <c r="G23" s="60">
        <v>0</v>
      </c>
      <c r="H23" s="53">
        <f t="shared" si="2"/>
        <v>276400</v>
      </c>
    </row>
    <row r="24" spans="1:8" ht="18.75">
      <c r="A24" s="66" t="s">
        <v>63</v>
      </c>
      <c r="B24" s="67" t="s">
        <v>77</v>
      </c>
      <c r="C24" s="52">
        <v>-5</v>
      </c>
      <c r="D24" s="2" t="s">
        <v>53</v>
      </c>
      <c r="E24" s="4" t="s">
        <v>18</v>
      </c>
      <c r="F24" s="28">
        <v>276400</v>
      </c>
      <c r="G24" s="60">
        <v>0</v>
      </c>
      <c r="H24" s="53">
        <f t="shared" si="2"/>
        <v>276400</v>
      </c>
    </row>
    <row r="25" spans="1:8" ht="18.75">
      <c r="A25" s="66" t="s">
        <v>63</v>
      </c>
      <c r="B25" s="67" t="s">
        <v>77</v>
      </c>
      <c r="C25" s="52">
        <v>-6</v>
      </c>
      <c r="D25" s="1" t="s">
        <v>54</v>
      </c>
      <c r="E25" s="4" t="s">
        <v>19</v>
      </c>
      <c r="F25" s="28">
        <v>276400</v>
      </c>
      <c r="G25" s="60">
        <v>0</v>
      </c>
      <c r="H25" s="53">
        <f t="shared" si="2"/>
        <v>276400</v>
      </c>
    </row>
    <row r="26" spans="1:8" ht="18.75">
      <c r="A26" s="64"/>
      <c r="B26" s="65"/>
      <c r="C26" s="50">
        <v>4</v>
      </c>
      <c r="D26" s="12" t="s">
        <v>23</v>
      </c>
      <c r="E26" s="12"/>
      <c r="F26" s="15">
        <f t="shared" ref="F26:G26" si="6">SUM(F27)</f>
        <v>1067000</v>
      </c>
      <c r="G26" s="15">
        <f t="shared" si="6"/>
        <v>0</v>
      </c>
      <c r="H26" s="41">
        <f t="shared" si="2"/>
        <v>1067000</v>
      </c>
    </row>
    <row r="27" spans="1:8" ht="18.75">
      <c r="A27" s="64"/>
      <c r="B27" s="65"/>
      <c r="C27" s="51">
        <v>4.0999999999999996</v>
      </c>
      <c r="D27" s="8" t="s">
        <v>24</v>
      </c>
      <c r="E27" s="30"/>
      <c r="F27" s="11">
        <f>SUM(F28:F28)</f>
        <v>1067000</v>
      </c>
      <c r="G27" s="11">
        <f>SUM(G28:G28)</f>
        <v>0</v>
      </c>
      <c r="H27" s="42">
        <f t="shared" si="2"/>
        <v>1067000</v>
      </c>
    </row>
    <row r="28" spans="1:8" ht="37.5">
      <c r="A28" s="66" t="s">
        <v>63</v>
      </c>
      <c r="B28" s="67" t="s">
        <v>77</v>
      </c>
      <c r="C28" s="52">
        <v>-1</v>
      </c>
      <c r="D28" s="1" t="s">
        <v>49</v>
      </c>
      <c r="E28" s="31" t="s">
        <v>15</v>
      </c>
      <c r="F28" s="28">
        <v>1067000</v>
      </c>
      <c r="G28" s="60">
        <v>0</v>
      </c>
      <c r="H28" s="53">
        <f t="shared" si="2"/>
        <v>1067000</v>
      </c>
    </row>
    <row r="29" spans="1:8" ht="18.75">
      <c r="A29" s="64"/>
      <c r="B29" s="65"/>
      <c r="C29" s="142" t="s">
        <v>25</v>
      </c>
      <c r="D29" s="143"/>
      <c r="E29" s="32"/>
      <c r="F29" s="33">
        <f>SUM(F30,F34)</f>
        <v>6476000</v>
      </c>
      <c r="G29" s="33">
        <f t="shared" ref="G29" si="7">SUM(G30,G34)</f>
        <v>50000000</v>
      </c>
      <c r="H29" s="43">
        <f t="shared" si="2"/>
        <v>56476000</v>
      </c>
    </row>
    <row r="30" spans="1:8" ht="37.5">
      <c r="A30" s="64"/>
      <c r="B30" s="65"/>
      <c r="C30" s="55">
        <v>5</v>
      </c>
      <c r="D30" s="34" t="s">
        <v>26</v>
      </c>
      <c r="E30" s="34"/>
      <c r="F30" s="19">
        <f t="shared" ref="F30:G30" si="8">SUM(F31)</f>
        <v>0</v>
      </c>
      <c r="G30" s="19">
        <f t="shared" si="8"/>
        <v>50000000</v>
      </c>
      <c r="H30" s="44">
        <f t="shared" si="2"/>
        <v>50000000</v>
      </c>
    </row>
    <row r="31" spans="1:8" ht="37.5">
      <c r="A31" s="64"/>
      <c r="B31" s="65"/>
      <c r="C31" s="56">
        <v>5.0999999999999996</v>
      </c>
      <c r="D31" s="35" t="s">
        <v>27</v>
      </c>
      <c r="E31" s="35"/>
      <c r="F31" s="17">
        <f>SUM(F32:F33)</f>
        <v>0</v>
      </c>
      <c r="G31" s="17">
        <f>SUM(G32:G33)</f>
        <v>50000000</v>
      </c>
      <c r="H31" s="45">
        <f t="shared" si="2"/>
        <v>50000000</v>
      </c>
    </row>
    <row r="32" spans="1:8" ht="37.5">
      <c r="A32" s="66" t="s">
        <v>70</v>
      </c>
      <c r="B32" s="67" t="s">
        <v>78</v>
      </c>
      <c r="C32" s="52">
        <v>-1</v>
      </c>
      <c r="D32" s="1" t="s">
        <v>28</v>
      </c>
      <c r="E32" s="4" t="s">
        <v>30</v>
      </c>
      <c r="F32" s="60">
        <v>0</v>
      </c>
      <c r="G32" s="28">
        <v>25000000</v>
      </c>
      <c r="H32" s="53">
        <f t="shared" si="2"/>
        <v>25000000</v>
      </c>
    </row>
    <row r="33" spans="1:8" ht="56.25">
      <c r="A33" s="66" t="s">
        <v>71</v>
      </c>
      <c r="B33" s="67" t="s">
        <v>78</v>
      </c>
      <c r="C33" s="52">
        <v>-2</v>
      </c>
      <c r="D33" s="1" t="s">
        <v>29</v>
      </c>
      <c r="E33" s="4" t="s">
        <v>30</v>
      </c>
      <c r="F33" s="60">
        <v>0</v>
      </c>
      <c r="G33" s="28">
        <v>25000000</v>
      </c>
      <c r="H33" s="53">
        <f t="shared" si="2"/>
        <v>25000000</v>
      </c>
    </row>
    <row r="34" spans="1:8" ht="37.5">
      <c r="A34" s="64"/>
      <c r="B34" s="65"/>
      <c r="C34" s="55">
        <v>6</v>
      </c>
      <c r="D34" s="34" t="s">
        <v>31</v>
      </c>
      <c r="E34" s="18"/>
      <c r="F34" s="19">
        <f>+F35</f>
        <v>6476000</v>
      </c>
      <c r="G34" s="19">
        <f t="shared" ref="G34" si="9">+G35</f>
        <v>0</v>
      </c>
      <c r="H34" s="44">
        <f t="shared" si="2"/>
        <v>6476000</v>
      </c>
    </row>
    <row r="35" spans="1:8" ht="37.5">
      <c r="A35" s="64"/>
      <c r="B35" s="65"/>
      <c r="C35" s="56">
        <v>6.1</v>
      </c>
      <c r="D35" s="35" t="s">
        <v>32</v>
      </c>
      <c r="E35" s="16"/>
      <c r="F35" s="17">
        <f>SUM(F36:F38)</f>
        <v>6476000</v>
      </c>
      <c r="G35" s="17">
        <f>SUM(G36:G38)</f>
        <v>0</v>
      </c>
      <c r="H35" s="45">
        <f t="shared" si="2"/>
        <v>6476000</v>
      </c>
    </row>
    <row r="36" spans="1:8" ht="37.5">
      <c r="A36" s="66" t="s">
        <v>69</v>
      </c>
      <c r="B36" s="67" t="s">
        <v>77</v>
      </c>
      <c r="C36" s="52">
        <v>-1</v>
      </c>
      <c r="D36" s="1" t="s">
        <v>47</v>
      </c>
      <c r="E36" s="4" t="s">
        <v>57</v>
      </c>
      <c r="F36" s="28">
        <v>480000</v>
      </c>
      <c r="G36" s="60">
        <v>0</v>
      </c>
      <c r="H36" s="53">
        <f t="shared" si="2"/>
        <v>480000</v>
      </c>
    </row>
    <row r="37" spans="1:8" ht="37.5">
      <c r="A37" s="66" t="s">
        <v>69</v>
      </c>
      <c r="B37" s="67" t="s">
        <v>77</v>
      </c>
      <c r="C37" s="52">
        <v>-2</v>
      </c>
      <c r="D37" s="1" t="s">
        <v>48</v>
      </c>
      <c r="E37" s="4" t="s">
        <v>33</v>
      </c>
      <c r="F37" s="28">
        <v>5000000</v>
      </c>
      <c r="G37" s="60">
        <v>0</v>
      </c>
      <c r="H37" s="53">
        <f t="shared" si="2"/>
        <v>5000000</v>
      </c>
    </row>
    <row r="38" spans="1:8" ht="37.5">
      <c r="A38" s="66" t="s">
        <v>69</v>
      </c>
      <c r="B38" s="67" t="s">
        <v>77</v>
      </c>
      <c r="C38" s="52">
        <v>-3</v>
      </c>
      <c r="D38" s="1" t="s">
        <v>46</v>
      </c>
      <c r="E38" s="4" t="s">
        <v>34</v>
      </c>
      <c r="F38" s="28">
        <v>996000</v>
      </c>
      <c r="G38" s="60">
        <v>0</v>
      </c>
      <c r="H38" s="53">
        <f t="shared" si="2"/>
        <v>996000</v>
      </c>
    </row>
    <row r="39" spans="1:8" ht="18.75">
      <c r="A39" s="64"/>
      <c r="B39" s="65"/>
      <c r="C39" s="134" t="s">
        <v>35</v>
      </c>
      <c r="D39" s="135"/>
      <c r="E39" s="20"/>
      <c r="F39" s="21">
        <f>SUM(F40,F44)</f>
        <v>3635500</v>
      </c>
      <c r="G39" s="21">
        <f t="shared" ref="G39" si="10">SUM(G40,G44)</f>
        <v>21755000</v>
      </c>
      <c r="H39" s="46">
        <f t="shared" si="2"/>
        <v>25390500</v>
      </c>
    </row>
    <row r="40" spans="1:8" ht="18.75">
      <c r="A40" s="64"/>
      <c r="B40" s="65"/>
      <c r="C40" s="57">
        <v>7</v>
      </c>
      <c r="D40" s="36" t="s">
        <v>36</v>
      </c>
      <c r="E40" s="22"/>
      <c r="F40" s="23">
        <f t="shared" ref="F40:G40" si="11">SUM(F41)</f>
        <v>0</v>
      </c>
      <c r="G40" s="23">
        <f t="shared" si="11"/>
        <v>21755000</v>
      </c>
      <c r="H40" s="47">
        <f t="shared" si="2"/>
        <v>21755000</v>
      </c>
    </row>
    <row r="41" spans="1:8" ht="18.75">
      <c r="A41" s="64"/>
      <c r="B41" s="65"/>
      <c r="C41" s="58">
        <v>7.1</v>
      </c>
      <c r="D41" s="37" t="s">
        <v>37</v>
      </c>
      <c r="E41" s="25"/>
      <c r="F41" s="26">
        <f t="shared" ref="F41:G41" si="12">SUM(F42:F43)</f>
        <v>0</v>
      </c>
      <c r="G41" s="26">
        <f t="shared" si="12"/>
        <v>21755000</v>
      </c>
      <c r="H41" s="48">
        <f t="shared" si="2"/>
        <v>21755000</v>
      </c>
    </row>
    <row r="42" spans="1:8" ht="56.25">
      <c r="A42" s="66" t="s">
        <v>73</v>
      </c>
      <c r="B42" s="67" t="s">
        <v>78</v>
      </c>
      <c r="C42" s="52">
        <v>-1</v>
      </c>
      <c r="D42" s="1" t="s">
        <v>38</v>
      </c>
      <c r="E42" s="4" t="s">
        <v>40</v>
      </c>
      <c r="F42" s="60">
        <v>0</v>
      </c>
      <c r="G42" s="29">
        <v>8000000</v>
      </c>
      <c r="H42" s="59">
        <f t="shared" si="2"/>
        <v>8000000</v>
      </c>
    </row>
    <row r="43" spans="1:8" ht="56.25">
      <c r="A43" s="66" t="s">
        <v>74</v>
      </c>
      <c r="B43" s="67" t="s">
        <v>78</v>
      </c>
      <c r="C43" s="52">
        <v>-2</v>
      </c>
      <c r="D43" s="1" t="s">
        <v>39</v>
      </c>
      <c r="E43" s="4" t="s">
        <v>40</v>
      </c>
      <c r="F43" s="60">
        <v>0</v>
      </c>
      <c r="G43" s="29">
        <v>13755000</v>
      </c>
      <c r="H43" s="59">
        <f t="shared" si="2"/>
        <v>13755000</v>
      </c>
    </row>
    <row r="44" spans="1:8" ht="18.75">
      <c r="A44" s="64"/>
      <c r="B44" s="65"/>
      <c r="C44" s="57">
        <v>8</v>
      </c>
      <c r="D44" s="36" t="s">
        <v>42</v>
      </c>
      <c r="E44" s="22"/>
      <c r="F44" s="24">
        <f>+F45</f>
        <v>3635500</v>
      </c>
      <c r="G44" s="24">
        <f t="shared" ref="G44" si="13">+G45</f>
        <v>0</v>
      </c>
      <c r="H44" s="49">
        <f t="shared" si="2"/>
        <v>3635500</v>
      </c>
    </row>
    <row r="45" spans="1:8" ht="18.75">
      <c r="A45" s="64"/>
      <c r="B45" s="65"/>
      <c r="C45" s="58">
        <v>8.1</v>
      </c>
      <c r="D45" s="37" t="s">
        <v>41</v>
      </c>
      <c r="E45" s="25"/>
      <c r="F45" s="26">
        <f>SUM(F46:F47)</f>
        <v>3635500</v>
      </c>
      <c r="G45" s="26">
        <f>SUM(G46:G47)</f>
        <v>0</v>
      </c>
      <c r="H45" s="48">
        <f t="shared" si="2"/>
        <v>3635500</v>
      </c>
    </row>
    <row r="46" spans="1:8" ht="56.25">
      <c r="A46" s="66" t="s">
        <v>72</v>
      </c>
      <c r="B46" s="67" t="s">
        <v>77</v>
      </c>
      <c r="C46" s="52">
        <v>-1</v>
      </c>
      <c r="D46" s="1" t="s">
        <v>45</v>
      </c>
      <c r="E46" s="4" t="s">
        <v>58</v>
      </c>
      <c r="F46" s="28">
        <v>1305500</v>
      </c>
      <c r="G46" s="60">
        <v>0</v>
      </c>
      <c r="H46" s="53">
        <f t="shared" si="2"/>
        <v>1305500</v>
      </c>
    </row>
    <row r="47" spans="1:8" ht="57" thickBot="1">
      <c r="A47" s="79" t="s">
        <v>72</v>
      </c>
      <c r="B47" s="80" t="s">
        <v>77</v>
      </c>
      <c r="C47" s="77">
        <v>-2</v>
      </c>
      <c r="D47" s="78" t="s">
        <v>44</v>
      </c>
      <c r="E47" s="73" t="s">
        <v>58</v>
      </c>
      <c r="F47" s="74">
        <v>2330000</v>
      </c>
      <c r="G47" s="75">
        <v>0</v>
      </c>
      <c r="H47" s="76">
        <f t="shared" si="2"/>
        <v>2330000</v>
      </c>
    </row>
    <row r="48" spans="1:8" ht="19.5" thickBot="1">
      <c r="A48" s="82" t="s">
        <v>79</v>
      </c>
      <c r="B48" s="83" t="s">
        <v>82</v>
      </c>
      <c r="C48" s="136" t="s">
        <v>43</v>
      </c>
      <c r="D48" s="137"/>
      <c r="E48" s="87"/>
      <c r="F48" s="81">
        <v>9000000</v>
      </c>
      <c r="G48" s="81">
        <v>0</v>
      </c>
      <c r="H48" s="86">
        <f t="shared" si="2"/>
        <v>9000000</v>
      </c>
    </row>
    <row r="49" spans="1:8" s="70" customFormat="1" ht="56.25" hidden="1">
      <c r="A49" s="88"/>
      <c r="B49" s="89"/>
      <c r="C49" s="90">
        <v>-1</v>
      </c>
      <c r="D49" s="91" t="s">
        <v>84</v>
      </c>
      <c r="E49" s="92" t="s">
        <v>113</v>
      </c>
      <c r="F49" s="93">
        <f t="shared" ref="F49:H49" si="14">SUM(F50:F51)</f>
        <v>700000</v>
      </c>
      <c r="G49" s="93">
        <f t="shared" si="14"/>
        <v>0</v>
      </c>
      <c r="H49" s="94">
        <f t="shared" si="14"/>
        <v>700000</v>
      </c>
    </row>
    <row r="50" spans="1:8" ht="18.75" hidden="1">
      <c r="A50" s="102"/>
      <c r="B50" s="103"/>
      <c r="C50" s="112"/>
      <c r="D50" s="109" t="s">
        <v>126</v>
      </c>
      <c r="E50" s="105"/>
      <c r="F50" s="106">
        <v>500000</v>
      </c>
      <c r="G50" s="106"/>
      <c r="H50" s="107">
        <f t="shared" si="2"/>
        <v>500000</v>
      </c>
    </row>
    <row r="51" spans="1:8" ht="56.25" hidden="1">
      <c r="A51" s="102"/>
      <c r="B51" s="103"/>
      <c r="C51" s="112"/>
      <c r="D51" s="109" t="s">
        <v>127</v>
      </c>
      <c r="E51" s="105"/>
      <c r="F51" s="106">
        <v>200000</v>
      </c>
      <c r="G51" s="106"/>
      <c r="H51" s="107">
        <f t="shared" si="2"/>
        <v>200000</v>
      </c>
    </row>
    <row r="52" spans="1:8" s="70" customFormat="1" ht="56.25" hidden="1">
      <c r="A52" s="95"/>
      <c r="B52" s="96"/>
      <c r="C52" s="90">
        <v>-2</v>
      </c>
      <c r="D52" s="98" t="s">
        <v>85</v>
      </c>
      <c r="E52" s="99" t="s">
        <v>113</v>
      </c>
      <c r="F52" s="100">
        <f t="shared" ref="F52" si="15">SUM(F53:F54)</f>
        <v>500000</v>
      </c>
      <c r="G52" s="100">
        <f t="shared" ref="G52" si="16">SUM(G53:G54)</f>
        <v>0</v>
      </c>
      <c r="H52" s="101">
        <f t="shared" ref="H52" si="17">SUM(H53:H54)</f>
        <v>500000</v>
      </c>
    </row>
    <row r="53" spans="1:8" ht="37.5" hidden="1">
      <c r="A53" s="102"/>
      <c r="B53" s="103"/>
      <c r="C53" s="97"/>
      <c r="D53" s="104" t="s">
        <v>86</v>
      </c>
      <c r="E53" s="105"/>
      <c r="F53" s="106">
        <v>483200</v>
      </c>
      <c r="G53" s="106"/>
      <c r="H53" s="107">
        <f t="shared" si="2"/>
        <v>483200</v>
      </c>
    </row>
    <row r="54" spans="1:8" ht="37.5" hidden="1">
      <c r="A54" s="102"/>
      <c r="B54" s="103"/>
      <c r="C54" s="97"/>
      <c r="D54" s="104" t="s">
        <v>87</v>
      </c>
      <c r="E54" s="105"/>
      <c r="F54" s="106">
        <v>16800</v>
      </c>
      <c r="G54" s="106"/>
      <c r="H54" s="107">
        <f t="shared" si="2"/>
        <v>16800</v>
      </c>
    </row>
    <row r="55" spans="1:8" s="70" customFormat="1" ht="112.5" hidden="1">
      <c r="A55" s="95"/>
      <c r="B55" s="96"/>
      <c r="C55" s="90">
        <v>-3</v>
      </c>
      <c r="D55" s="98" t="s">
        <v>88</v>
      </c>
      <c r="E55" s="99" t="s">
        <v>114</v>
      </c>
      <c r="F55" s="100">
        <f t="shared" ref="F55:H55" si="18">SUM(F56)</f>
        <v>420000</v>
      </c>
      <c r="G55" s="100">
        <f t="shared" si="18"/>
        <v>0</v>
      </c>
      <c r="H55" s="101">
        <f t="shared" si="18"/>
        <v>420000</v>
      </c>
    </row>
    <row r="56" spans="1:8" s="70" customFormat="1" ht="56.25" hidden="1">
      <c r="A56" s="95"/>
      <c r="B56" s="96"/>
      <c r="C56" s="97"/>
      <c r="D56" s="108" t="s">
        <v>89</v>
      </c>
      <c r="E56" s="99" t="s">
        <v>114</v>
      </c>
      <c r="F56" s="100">
        <f t="shared" ref="F56:H56" si="19">SUM(F57:F59)</f>
        <v>420000</v>
      </c>
      <c r="G56" s="100">
        <f t="shared" si="19"/>
        <v>0</v>
      </c>
      <c r="H56" s="101">
        <f t="shared" si="19"/>
        <v>420000</v>
      </c>
    </row>
    <row r="57" spans="1:8" ht="18.75" hidden="1">
      <c r="A57" s="102"/>
      <c r="B57" s="103"/>
      <c r="C57" s="97"/>
      <c r="D57" s="104" t="s">
        <v>90</v>
      </c>
      <c r="E57" s="105" t="s">
        <v>115</v>
      </c>
      <c r="F57" s="106">
        <v>260000</v>
      </c>
      <c r="G57" s="106"/>
      <c r="H57" s="107">
        <f t="shared" si="2"/>
        <v>260000</v>
      </c>
    </row>
    <row r="58" spans="1:8" ht="18.75" hidden="1">
      <c r="A58" s="102"/>
      <c r="B58" s="103"/>
      <c r="C58" s="97"/>
      <c r="D58" s="104" t="s">
        <v>91</v>
      </c>
      <c r="E58" s="105" t="s">
        <v>116</v>
      </c>
      <c r="F58" s="106">
        <v>130000</v>
      </c>
      <c r="G58" s="106"/>
      <c r="H58" s="107">
        <f t="shared" si="2"/>
        <v>130000</v>
      </c>
    </row>
    <row r="59" spans="1:8" ht="18.75" hidden="1">
      <c r="A59" s="102"/>
      <c r="B59" s="103"/>
      <c r="C59" s="97"/>
      <c r="D59" s="104" t="s">
        <v>92</v>
      </c>
      <c r="E59" s="105" t="s">
        <v>117</v>
      </c>
      <c r="F59" s="106">
        <v>30000</v>
      </c>
      <c r="G59" s="106"/>
      <c r="H59" s="107">
        <f t="shared" si="2"/>
        <v>30000</v>
      </c>
    </row>
    <row r="60" spans="1:8" s="70" customFormat="1" ht="75" hidden="1">
      <c r="A60" s="95"/>
      <c r="B60" s="96"/>
      <c r="C60" s="90">
        <v>-4</v>
      </c>
      <c r="D60" s="108" t="s">
        <v>93</v>
      </c>
      <c r="E60" s="99"/>
      <c r="F60" s="100">
        <f t="shared" ref="F60:G60" si="20">SUM(F61,F62,F63,F68,F71)</f>
        <v>3959800</v>
      </c>
      <c r="G60" s="100">
        <f t="shared" si="20"/>
        <v>0</v>
      </c>
      <c r="H60" s="101">
        <f>SUM(H61,H62,H63,H68,H71)</f>
        <v>3959800</v>
      </c>
    </row>
    <row r="61" spans="1:8" s="70" customFormat="1" ht="18.75" hidden="1">
      <c r="A61" s="95"/>
      <c r="B61" s="96"/>
      <c r="C61" s="97"/>
      <c r="D61" s="108" t="s">
        <v>121</v>
      </c>
      <c r="E61" s="99"/>
      <c r="F61" s="100">
        <v>600000</v>
      </c>
      <c r="G61" s="100"/>
      <c r="H61" s="101">
        <f t="shared" si="2"/>
        <v>600000</v>
      </c>
    </row>
    <row r="62" spans="1:8" s="70" customFormat="1" ht="37.5" hidden="1">
      <c r="A62" s="95"/>
      <c r="B62" s="96"/>
      <c r="C62" s="97"/>
      <c r="D62" s="98" t="s">
        <v>123</v>
      </c>
      <c r="E62" s="99"/>
      <c r="F62" s="100">
        <v>168000</v>
      </c>
      <c r="G62" s="100"/>
      <c r="H62" s="101">
        <f t="shared" si="2"/>
        <v>168000</v>
      </c>
    </row>
    <row r="63" spans="1:8" s="70" customFormat="1" ht="75" hidden="1">
      <c r="A63" s="95"/>
      <c r="B63" s="96"/>
      <c r="C63" s="97"/>
      <c r="D63" s="98" t="s">
        <v>122</v>
      </c>
      <c r="E63" s="99" t="s">
        <v>118</v>
      </c>
      <c r="F63" s="100">
        <v>510000</v>
      </c>
      <c r="G63" s="100"/>
      <c r="H63" s="101">
        <f t="shared" si="2"/>
        <v>510000</v>
      </c>
    </row>
    <row r="64" spans="1:8" ht="18.75" hidden="1">
      <c r="A64" s="102"/>
      <c r="B64" s="103"/>
      <c r="C64" s="97"/>
      <c r="D64" s="109" t="s">
        <v>94</v>
      </c>
      <c r="E64" s="105"/>
      <c r="F64" s="106">
        <v>230000</v>
      </c>
      <c r="G64" s="106"/>
      <c r="H64" s="107">
        <f t="shared" si="2"/>
        <v>230000</v>
      </c>
    </row>
    <row r="65" spans="1:8" ht="18.75" hidden="1">
      <c r="A65" s="102"/>
      <c r="B65" s="103"/>
      <c r="C65" s="97"/>
      <c r="D65" s="109" t="s">
        <v>95</v>
      </c>
      <c r="E65" s="105"/>
      <c r="F65" s="106">
        <v>230000</v>
      </c>
      <c r="G65" s="106"/>
      <c r="H65" s="107">
        <f t="shared" si="2"/>
        <v>230000</v>
      </c>
    </row>
    <row r="66" spans="1:8" ht="18.75" hidden="1">
      <c r="A66" s="102"/>
      <c r="B66" s="103"/>
      <c r="C66" s="97"/>
      <c r="D66" s="109" t="s">
        <v>96</v>
      </c>
      <c r="E66" s="105"/>
      <c r="F66" s="106">
        <v>30000</v>
      </c>
      <c r="G66" s="106"/>
      <c r="H66" s="107">
        <f t="shared" si="2"/>
        <v>30000</v>
      </c>
    </row>
    <row r="67" spans="1:8" ht="18.75" hidden="1">
      <c r="A67" s="102"/>
      <c r="B67" s="103"/>
      <c r="C67" s="97"/>
      <c r="D67" s="109" t="s">
        <v>97</v>
      </c>
      <c r="E67" s="105"/>
      <c r="F67" s="106">
        <v>20000</v>
      </c>
      <c r="G67" s="106"/>
      <c r="H67" s="107">
        <f t="shared" si="2"/>
        <v>20000</v>
      </c>
    </row>
    <row r="68" spans="1:8" s="70" customFormat="1" ht="56.25" hidden="1">
      <c r="A68" s="95"/>
      <c r="B68" s="96"/>
      <c r="C68" s="97"/>
      <c r="D68" s="98" t="s">
        <v>124</v>
      </c>
      <c r="E68" s="99" t="s">
        <v>114</v>
      </c>
      <c r="F68" s="100">
        <f t="shared" ref="F68:H68" si="21">SUM(F69:F70)</f>
        <v>2131800</v>
      </c>
      <c r="G68" s="100">
        <f t="shared" si="21"/>
        <v>0</v>
      </c>
      <c r="H68" s="101">
        <f t="shared" si="21"/>
        <v>2131800</v>
      </c>
    </row>
    <row r="69" spans="1:8" ht="18.75" hidden="1">
      <c r="A69" s="102"/>
      <c r="B69" s="103"/>
      <c r="C69" s="97"/>
      <c r="D69" s="109" t="s">
        <v>98</v>
      </c>
      <c r="E69" s="110"/>
      <c r="F69" s="106">
        <v>1980000</v>
      </c>
      <c r="G69" s="106"/>
      <c r="H69" s="107">
        <f t="shared" si="2"/>
        <v>1980000</v>
      </c>
    </row>
    <row r="70" spans="1:8" ht="18.75" hidden="1">
      <c r="A70" s="102"/>
      <c r="B70" s="103"/>
      <c r="C70" s="97"/>
      <c r="D70" s="109" t="s">
        <v>99</v>
      </c>
      <c r="E70" s="110"/>
      <c r="F70" s="106">
        <v>151800</v>
      </c>
      <c r="G70" s="106"/>
      <c r="H70" s="107">
        <f t="shared" si="2"/>
        <v>151800</v>
      </c>
    </row>
    <row r="71" spans="1:8" s="70" customFormat="1" ht="75" hidden="1">
      <c r="A71" s="95"/>
      <c r="B71" s="96"/>
      <c r="C71" s="97"/>
      <c r="D71" s="98" t="s">
        <v>125</v>
      </c>
      <c r="E71" s="99" t="s">
        <v>118</v>
      </c>
      <c r="F71" s="100">
        <f>SUM(F72:F75)</f>
        <v>550000</v>
      </c>
      <c r="G71" s="100">
        <f t="shared" ref="G71:H71" si="22">SUM(G72:G75)</f>
        <v>0</v>
      </c>
      <c r="H71" s="101">
        <f t="shared" si="22"/>
        <v>550000</v>
      </c>
    </row>
    <row r="72" spans="1:8" ht="18.75" hidden="1">
      <c r="A72" s="102"/>
      <c r="B72" s="103"/>
      <c r="C72" s="97"/>
      <c r="D72" s="109" t="s">
        <v>100</v>
      </c>
      <c r="E72" s="105" t="s">
        <v>115</v>
      </c>
      <c r="F72" s="106">
        <v>158400</v>
      </c>
      <c r="G72" s="106"/>
      <c r="H72" s="107">
        <f t="shared" si="2"/>
        <v>158400</v>
      </c>
    </row>
    <row r="73" spans="1:8" ht="18.75" hidden="1">
      <c r="A73" s="102"/>
      <c r="B73" s="103"/>
      <c r="C73" s="97"/>
      <c r="D73" s="109" t="s">
        <v>101</v>
      </c>
      <c r="E73" s="105" t="s">
        <v>116</v>
      </c>
      <c r="F73" s="106">
        <v>305600</v>
      </c>
      <c r="G73" s="106"/>
      <c r="H73" s="107">
        <f t="shared" ref="H73:H87" si="23">SUM(F73:G73)</f>
        <v>305600</v>
      </c>
    </row>
    <row r="74" spans="1:8" ht="18.75" hidden="1">
      <c r="A74" s="102"/>
      <c r="B74" s="103"/>
      <c r="C74" s="97"/>
      <c r="D74" s="109" t="s">
        <v>102</v>
      </c>
      <c r="E74" s="105" t="s">
        <v>117</v>
      </c>
      <c r="F74" s="106">
        <v>66000</v>
      </c>
      <c r="G74" s="106"/>
      <c r="H74" s="107">
        <f t="shared" si="23"/>
        <v>66000</v>
      </c>
    </row>
    <row r="75" spans="1:8" ht="18.75" hidden="1">
      <c r="A75" s="102"/>
      <c r="B75" s="103"/>
      <c r="C75" s="97"/>
      <c r="D75" s="111" t="s">
        <v>97</v>
      </c>
      <c r="E75" s="105" t="s">
        <v>119</v>
      </c>
      <c r="F75" s="106">
        <v>20000</v>
      </c>
      <c r="G75" s="106"/>
      <c r="H75" s="107">
        <f t="shared" si="23"/>
        <v>20000</v>
      </c>
    </row>
    <row r="76" spans="1:8" s="70" customFormat="1" ht="37.5" hidden="1">
      <c r="A76" s="95"/>
      <c r="B76" s="96"/>
      <c r="C76" s="90">
        <v>-5</v>
      </c>
      <c r="D76" s="98" t="s">
        <v>103</v>
      </c>
      <c r="E76" s="99" t="s">
        <v>120</v>
      </c>
      <c r="F76" s="100">
        <f>SUM(F77)</f>
        <v>120200</v>
      </c>
      <c r="G76" s="100">
        <f t="shared" ref="G76:H76" si="24">SUM(G77)</f>
        <v>0</v>
      </c>
      <c r="H76" s="101">
        <f t="shared" si="24"/>
        <v>120200</v>
      </c>
    </row>
    <row r="77" spans="1:8" ht="56.25" hidden="1">
      <c r="A77" s="102"/>
      <c r="B77" s="103"/>
      <c r="C77" s="97"/>
      <c r="D77" s="104" t="s">
        <v>104</v>
      </c>
      <c r="E77" s="110"/>
      <c r="F77" s="106">
        <f>SUM(F78:F85)</f>
        <v>120200</v>
      </c>
      <c r="G77" s="106">
        <f t="shared" ref="G77:H77" si="25">SUM(G78:G85)</f>
        <v>0</v>
      </c>
      <c r="H77" s="107">
        <f t="shared" si="25"/>
        <v>120200</v>
      </c>
    </row>
    <row r="78" spans="1:8" ht="37.5" hidden="1">
      <c r="A78" s="102"/>
      <c r="B78" s="103"/>
      <c r="C78" s="97"/>
      <c r="D78" s="104" t="s">
        <v>105</v>
      </c>
      <c r="E78" s="110"/>
      <c r="F78" s="106">
        <v>28800</v>
      </c>
      <c r="G78" s="106"/>
      <c r="H78" s="107">
        <f t="shared" si="23"/>
        <v>28800</v>
      </c>
    </row>
    <row r="79" spans="1:8" ht="37.5" hidden="1">
      <c r="A79" s="102"/>
      <c r="B79" s="103"/>
      <c r="C79" s="97"/>
      <c r="D79" s="104" t="s">
        <v>106</v>
      </c>
      <c r="E79" s="105"/>
      <c r="F79" s="106">
        <v>10800</v>
      </c>
      <c r="G79" s="106"/>
      <c r="H79" s="107">
        <f t="shared" si="23"/>
        <v>10800</v>
      </c>
    </row>
    <row r="80" spans="1:8" ht="18.75" hidden="1">
      <c r="A80" s="102"/>
      <c r="B80" s="103"/>
      <c r="C80" s="97"/>
      <c r="D80" s="104" t="s">
        <v>107</v>
      </c>
      <c r="E80" s="110"/>
      <c r="F80" s="106">
        <v>11600</v>
      </c>
      <c r="G80" s="106"/>
      <c r="H80" s="107">
        <f t="shared" si="23"/>
        <v>11600</v>
      </c>
    </row>
    <row r="81" spans="1:8" ht="18.75" hidden="1">
      <c r="A81" s="102"/>
      <c r="B81" s="103"/>
      <c r="C81" s="97"/>
      <c r="D81" s="104" t="s">
        <v>108</v>
      </c>
      <c r="E81" s="110"/>
      <c r="F81" s="106">
        <v>10000</v>
      </c>
      <c r="G81" s="106"/>
      <c r="H81" s="107">
        <f t="shared" si="23"/>
        <v>10000</v>
      </c>
    </row>
    <row r="82" spans="1:8" ht="37.5" hidden="1">
      <c r="A82" s="102"/>
      <c r="B82" s="103"/>
      <c r="C82" s="97"/>
      <c r="D82" s="104" t="s">
        <v>109</v>
      </c>
      <c r="E82" s="110"/>
      <c r="F82" s="106">
        <v>16800</v>
      </c>
      <c r="G82" s="106"/>
      <c r="H82" s="107">
        <f t="shared" si="23"/>
        <v>16800</v>
      </c>
    </row>
    <row r="83" spans="1:8" ht="37.5" hidden="1">
      <c r="A83" s="102"/>
      <c r="B83" s="103"/>
      <c r="C83" s="97"/>
      <c r="D83" s="104" t="s">
        <v>110</v>
      </c>
      <c r="E83" s="110"/>
      <c r="F83" s="106">
        <v>28800</v>
      </c>
      <c r="G83" s="106"/>
      <c r="H83" s="107">
        <f t="shared" si="23"/>
        <v>28800</v>
      </c>
    </row>
    <row r="84" spans="1:8" ht="18.75" hidden="1">
      <c r="A84" s="102"/>
      <c r="B84" s="103"/>
      <c r="C84" s="97"/>
      <c r="D84" s="104" t="s">
        <v>111</v>
      </c>
      <c r="E84" s="110"/>
      <c r="F84" s="106">
        <v>1400</v>
      </c>
      <c r="G84" s="106"/>
      <c r="H84" s="107">
        <f t="shared" si="23"/>
        <v>1400</v>
      </c>
    </row>
    <row r="85" spans="1:8" ht="18.75" hidden="1">
      <c r="A85" s="113"/>
      <c r="B85" s="114"/>
      <c r="C85" s="115"/>
      <c r="D85" s="116" t="s">
        <v>112</v>
      </c>
      <c r="E85" s="117"/>
      <c r="F85" s="118">
        <v>12000</v>
      </c>
      <c r="G85" s="118"/>
      <c r="H85" s="119">
        <f t="shared" si="23"/>
        <v>12000</v>
      </c>
    </row>
    <row r="86" spans="1:8" s="132" customFormat="1" ht="21.75" hidden="1" thickBot="1">
      <c r="A86" s="128"/>
      <c r="B86" s="129"/>
      <c r="C86" s="121"/>
      <c r="D86" s="120" t="s">
        <v>128</v>
      </c>
      <c r="E86" s="130"/>
      <c r="F86" s="131">
        <v>300000</v>
      </c>
      <c r="G86" s="131"/>
      <c r="H86" s="131">
        <f t="shared" si="23"/>
        <v>300000</v>
      </c>
    </row>
    <row r="87" spans="1:8" s="27" customFormat="1" ht="21.75" hidden="1" thickBot="1">
      <c r="A87" s="124"/>
      <c r="B87" s="125"/>
      <c r="C87" s="122"/>
      <c r="D87" s="123" t="s">
        <v>129</v>
      </c>
      <c r="E87" s="126"/>
      <c r="F87" s="127">
        <v>56900</v>
      </c>
      <c r="G87" s="127"/>
      <c r="H87" s="127">
        <f t="shared" si="23"/>
        <v>56900</v>
      </c>
    </row>
    <row r="88" spans="1:8">
      <c r="F88" s="61">
        <f>SUM(F86,F76,F60,F55,F52,F49)</f>
        <v>6000000</v>
      </c>
      <c r="G88" s="61">
        <f>SUM(G86,G76,G60,G55,G52,G49)</f>
        <v>0</v>
      </c>
      <c r="H88" s="61">
        <f>SUM(H86,H76,H60,H55,H52,H49)</f>
        <v>6000000</v>
      </c>
    </row>
  </sheetData>
  <mergeCells count="11">
    <mergeCell ref="A2:A3"/>
    <mergeCell ref="B2:B3"/>
    <mergeCell ref="F2:H2"/>
    <mergeCell ref="C39:D39"/>
    <mergeCell ref="C48:D48"/>
    <mergeCell ref="C1:H1"/>
    <mergeCell ref="C5:D5"/>
    <mergeCell ref="C29:D29"/>
    <mergeCell ref="C4:D4"/>
    <mergeCell ref="C2:D3"/>
    <mergeCell ref="E2:E3"/>
  </mergeCells>
  <phoneticPr fontId="8" type="noConversion"/>
  <pageMargins left="0.25" right="0.25" top="0.75" bottom="0.25" header="0.3" footer="0.3"/>
  <pageSetup paperSize="9" scale="83" fitToHeight="0" orientation="portrait" r:id="rId1"/>
  <rowBreaks count="1" manualBreakCount="1">
    <brk id="28" max="30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</vt:i4>
      </vt:variant>
      <vt:variant>
        <vt:lpstr>ช่วงที่มีชื่อ</vt:lpstr>
      </vt:variant>
      <vt:variant>
        <vt:i4>2</vt:i4>
      </vt:variant>
    </vt:vector>
  </HeadingPairs>
  <TitlesOfParts>
    <vt:vector size="3" baseType="lpstr">
      <vt:lpstr>งบจังหวัดลพบุรี 66</vt:lpstr>
      <vt:lpstr>'งบจังหวัดลพบุรี 66'!Print_Area</vt:lpstr>
      <vt:lpstr>'งบจังหวัดลพบุรี 66'!Print_Titles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YUT177</dc:creator>
  <cp:lastModifiedBy>YUT177</cp:lastModifiedBy>
  <cp:lastPrinted>2022-11-03T02:37:31Z</cp:lastPrinted>
  <dcterms:created xsi:type="dcterms:W3CDTF">2022-05-11T03:15:10Z</dcterms:created>
  <dcterms:modified xsi:type="dcterms:W3CDTF">2023-01-31T06:45:32Z</dcterms:modified>
</cp:coreProperties>
</file>