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๊ะ กง.ยุทธฯ 7 ธ.ค. 2564\แผนและงบประมาณ\3. ทบทวนแผนพัฒนา แผนปฏิบัติจังหวัดลพบุรี\2566 - 2570 ทบทวน 2567\6. สรุปข้อมูลทบทวนแผนพัฒนา 2566 - 2570 และแผนปฏิบัติ 2567\"/>
    </mc:Choice>
  </mc:AlternateContent>
  <xr:revisionPtr revIDLastSave="0" documentId="13_ncr:1_{CD06FABE-872E-4D4B-AE14-497E4A6B60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566-2570" sheetId="13" r:id="rId1"/>
  </sheets>
  <definedNames>
    <definedName name="_xlnm.Print_Area" localSheetId="0">'2566-2570'!$A$1:$I$223</definedName>
    <definedName name="_xlnm.Print_Titles" localSheetId="0">'2566-2570'!$3:$3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3" l="1"/>
  <c r="H117" i="13" l="1"/>
  <c r="G117" i="13"/>
  <c r="F117" i="13"/>
  <c r="D117" i="13"/>
  <c r="E117" i="13"/>
  <c r="I223" i="13"/>
  <c r="I222" i="13"/>
  <c r="I221" i="13"/>
  <c r="I220" i="13"/>
  <c r="I219" i="13"/>
  <c r="I218" i="13"/>
  <c r="I217" i="13"/>
  <c r="H216" i="13"/>
  <c r="G216" i="13"/>
  <c r="F216" i="13"/>
  <c r="E216" i="13"/>
  <c r="D216" i="13"/>
  <c r="I215" i="13"/>
  <c r="I214" i="13"/>
  <c r="I213" i="13"/>
  <c r="I212" i="13"/>
  <c r="I211" i="13"/>
  <c r="I210" i="13"/>
  <c r="I209" i="13"/>
  <c r="I208" i="13"/>
  <c r="I207" i="13"/>
  <c r="I206" i="13"/>
  <c r="I205" i="13"/>
  <c r="H204" i="13"/>
  <c r="G204" i="13"/>
  <c r="F204" i="13"/>
  <c r="F203" i="13" s="1"/>
  <c r="F202" i="13" s="1"/>
  <c r="E204" i="13"/>
  <c r="D204" i="13"/>
  <c r="G203" i="13"/>
  <c r="G202" i="13" s="1"/>
  <c r="I201" i="13"/>
  <c r="I200" i="13"/>
  <c r="H199" i="13"/>
  <c r="H198" i="13" s="1"/>
  <c r="G199" i="13"/>
  <c r="G198" i="13" s="1"/>
  <c r="F199" i="13"/>
  <c r="F198" i="13" s="1"/>
  <c r="E199" i="13"/>
  <c r="E198" i="13" s="1"/>
  <c r="D199" i="13"/>
  <c r="I197" i="13"/>
  <c r="H196" i="13"/>
  <c r="G196" i="13"/>
  <c r="F196" i="13"/>
  <c r="E196" i="13"/>
  <c r="D196" i="13"/>
  <c r="I195" i="13"/>
  <c r="I194" i="13"/>
  <c r="I193" i="13"/>
  <c r="I192" i="13"/>
  <c r="I191" i="13"/>
  <c r="I190" i="13"/>
  <c r="I189" i="13"/>
  <c r="I188" i="13"/>
  <c r="I187" i="13"/>
  <c r="H186" i="13"/>
  <c r="G186" i="13"/>
  <c r="F186" i="13"/>
  <c r="E186" i="13"/>
  <c r="D186" i="13"/>
  <c r="I185" i="13"/>
  <c r="I184" i="13"/>
  <c r="I183" i="13"/>
  <c r="I182" i="13"/>
  <c r="I181" i="13"/>
  <c r="H180" i="13"/>
  <c r="G180" i="13"/>
  <c r="F180" i="13"/>
  <c r="E180" i="13"/>
  <c r="D180" i="13"/>
  <c r="I177" i="13"/>
  <c r="I176" i="13"/>
  <c r="I175" i="13"/>
  <c r="I174" i="13"/>
  <c r="H173" i="13"/>
  <c r="H172" i="13" s="1"/>
  <c r="H171" i="13" s="1"/>
  <c r="G173" i="13"/>
  <c r="G172" i="13" s="1"/>
  <c r="G171" i="13" s="1"/>
  <c r="F173" i="13"/>
  <c r="F172" i="13" s="1"/>
  <c r="F171" i="13" s="1"/>
  <c r="E173" i="13"/>
  <c r="E172" i="13" s="1"/>
  <c r="E171" i="13" s="1"/>
  <c r="D173" i="13"/>
  <c r="I169" i="13"/>
  <c r="I168" i="13"/>
  <c r="H167" i="13"/>
  <c r="H166" i="13" s="1"/>
  <c r="G167" i="13"/>
  <c r="G166" i="13" s="1"/>
  <c r="F167" i="13"/>
  <c r="F166" i="13" s="1"/>
  <c r="E167" i="13"/>
  <c r="E166" i="13" s="1"/>
  <c r="D167" i="13"/>
  <c r="D166" i="13" s="1"/>
  <c r="I165" i="13"/>
  <c r="H164" i="13"/>
  <c r="H163" i="13" s="1"/>
  <c r="G164" i="13"/>
  <c r="G163" i="13" s="1"/>
  <c r="F164" i="13"/>
  <c r="F163" i="13" s="1"/>
  <c r="E164" i="13"/>
  <c r="E163" i="13" s="1"/>
  <c r="D164" i="13"/>
  <c r="I162" i="13"/>
  <c r="I161" i="13"/>
  <c r="I160" i="13"/>
  <c r="H159" i="13"/>
  <c r="H158" i="13" s="1"/>
  <c r="G159" i="13"/>
  <c r="G158" i="13" s="1"/>
  <c r="F159" i="13"/>
  <c r="F158" i="13" s="1"/>
  <c r="E159" i="13"/>
  <c r="E158" i="13" s="1"/>
  <c r="D159" i="13"/>
  <c r="D158" i="13" s="1"/>
  <c r="I156" i="13"/>
  <c r="I155" i="13"/>
  <c r="I154" i="13"/>
  <c r="I153" i="13"/>
  <c r="I152" i="13"/>
  <c r="H150" i="13"/>
  <c r="H149" i="13" s="1"/>
  <c r="H148" i="13" s="1"/>
  <c r="G150" i="13"/>
  <c r="G149" i="13" s="1"/>
  <c r="G148" i="13" s="1"/>
  <c r="F150" i="13"/>
  <c r="F149" i="13" s="1"/>
  <c r="F148" i="13" s="1"/>
  <c r="E150" i="13"/>
  <c r="E149" i="13" s="1"/>
  <c r="E148" i="13" s="1"/>
  <c r="D150" i="13"/>
  <c r="D149" i="13" s="1"/>
  <c r="I147" i="13"/>
  <c r="I146" i="13"/>
  <c r="H145" i="13"/>
  <c r="H144" i="13" s="1"/>
  <c r="H143" i="13" s="1"/>
  <c r="G145" i="13"/>
  <c r="G144" i="13" s="1"/>
  <c r="F145" i="13"/>
  <c r="F144" i="13" s="1"/>
  <c r="F143" i="13" s="1"/>
  <c r="E145" i="13"/>
  <c r="E144" i="13" s="1"/>
  <c r="E143" i="13" s="1"/>
  <c r="D145" i="13"/>
  <c r="D144" i="13" s="1"/>
  <c r="I142" i="13"/>
  <c r="H140" i="13"/>
  <c r="H139" i="13" s="1"/>
  <c r="G140" i="13"/>
  <c r="G139" i="13" s="1"/>
  <c r="G138" i="13" s="1"/>
  <c r="F140" i="13"/>
  <c r="F139" i="13" s="1"/>
  <c r="F138" i="13" s="1"/>
  <c r="E140" i="13"/>
  <c r="E139" i="13" s="1"/>
  <c r="D140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H115" i="13"/>
  <c r="G115" i="13"/>
  <c r="F115" i="13"/>
  <c r="F114" i="13" s="1"/>
  <c r="F113" i="13" s="1"/>
  <c r="E115" i="13"/>
  <c r="E114" i="13" s="1"/>
  <c r="D115" i="13"/>
  <c r="I112" i="13"/>
  <c r="I111" i="13"/>
  <c r="I110" i="13"/>
  <c r="I109" i="13"/>
  <c r="I108" i="13"/>
  <c r="H107" i="13"/>
  <c r="H106" i="13" s="1"/>
  <c r="H105" i="13" s="1"/>
  <c r="G107" i="13"/>
  <c r="G106" i="13" s="1"/>
  <c r="G105" i="13" s="1"/>
  <c r="F107" i="13"/>
  <c r="F106" i="13" s="1"/>
  <c r="F105" i="13" s="1"/>
  <c r="E107" i="13"/>
  <c r="E106" i="13" s="1"/>
  <c r="E105" i="13" s="1"/>
  <c r="D107" i="13"/>
  <c r="D106" i="13" s="1"/>
  <c r="D105" i="13" s="1"/>
  <c r="I104" i="13"/>
  <c r="I103" i="13"/>
  <c r="I102" i="13"/>
  <c r="I101" i="13"/>
  <c r="I100" i="13"/>
  <c r="I99" i="13"/>
  <c r="I98" i="13"/>
  <c r="I97" i="13"/>
  <c r="H96" i="13"/>
  <c r="H95" i="13" s="1"/>
  <c r="H94" i="13" s="1"/>
  <c r="G96" i="13"/>
  <c r="G95" i="13" s="1"/>
  <c r="G94" i="13" s="1"/>
  <c r="F96" i="13"/>
  <c r="F95" i="13" s="1"/>
  <c r="F94" i="13" s="1"/>
  <c r="E96" i="13"/>
  <c r="E95" i="13" s="1"/>
  <c r="E94" i="13" s="1"/>
  <c r="D96" i="13"/>
  <c r="D95" i="13" s="1"/>
  <c r="I92" i="13"/>
  <c r="I91" i="13"/>
  <c r="I90" i="13"/>
  <c r="I89" i="13"/>
  <c r="I88" i="13"/>
  <c r="I87" i="13"/>
  <c r="H86" i="13"/>
  <c r="H85" i="13" s="1"/>
  <c r="H84" i="13" s="1"/>
  <c r="G86" i="13"/>
  <c r="G85" i="13" s="1"/>
  <c r="F86" i="13"/>
  <c r="F85" i="13" s="1"/>
  <c r="F84" i="13" s="1"/>
  <c r="E86" i="13"/>
  <c r="E85" i="13" s="1"/>
  <c r="E84" i="13" s="1"/>
  <c r="D86" i="13"/>
  <c r="D85" i="13" s="1"/>
  <c r="D84" i="13" s="1"/>
  <c r="I83" i="13"/>
  <c r="I82" i="13"/>
  <c r="H81" i="13"/>
  <c r="H80" i="13" s="1"/>
  <c r="H79" i="13" s="1"/>
  <c r="G81" i="13"/>
  <c r="G80" i="13" s="1"/>
  <c r="G79" i="13" s="1"/>
  <c r="F81" i="13"/>
  <c r="F80" i="13" s="1"/>
  <c r="F79" i="13" s="1"/>
  <c r="E81" i="13"/>
  <c r="E80" i="13" s="1"/>
  <c r="E79" i="13" s="1"/>
  <c r="D81" i="13"/>
  <c r="I78" i="13"/>
  <c r="I77" i="13"/>
  <c r="I76" i="13"/>
  <c r="H75" i="13"/>
  <c r="H74" i="13" s="1"/>
  <c r="G75" i="13"/>
  <c r="G74" i="13" s="1"/>
  <c r="F75" i="13"/>
  <c r="F74" i="13" s="1"/>
  <c r="E75" i="13"/>
  <c r="E74" i="13" s="1"/>
  <c r="D75" i="13"/>
  <c r="I73" i="13"/>
  <c r="I72" i="13"/>
  <c r="I71" i="13"/>
  <c r="H70" i="13"/>
  <c r="H69" i="13" s="1"/>
  <c r="G70" i="13"/>
  <c r="G69" i="13" s="1"/>
  <c r="F70" i="13"/>
  <c r="F69" i="13" s="1"/>
  <c r="E70" i="13"/>
  <c r="E69" i="13" s="1"/>
  <c r="D70" i="13"/>
  <c r="D69" i="13" s="1"/>
  <c r="I68" i="13"/>
  <c r="I67" i="13"/>
  <c r="I66" i="13"/>
  <c r="I65" i="13"/>
  <c r="I64" i="13"/>
  <c r="I63" i="13"/>
  <c r="H62" i="13"/>
  <c r="H61" i="13" s="1"/>
  <c r="G62" i="13"/>
  <c r="G61" i="13" s="1"/>
  <c r="F62" i="13"/>
  <c r="F61" i="13" s="1"/>
  <c r="E62" i="13"/>
  <c r="E61" i="13" s="1"/>
  <c r="D62" i="13"/>
  <c r="D61" i="13" s="1"/>
  <c r="I60" i="13"/>
  <c r="I59" i="13"/>
  <c r="I58" i="13"/>
  <c r="H57" i="13"/>
  <c r="H56" i="13" s="1"/>
  <c r="G57" i="13"/>
  <c r="G56" i="13" s="1"/>
  <c r="F57" i="13"/>
  <c r="F56" i="13" s="1"/>
  <c r="E57" i="13"/>
  <c r="E56" i="13" s="1"/>
  <c r="D57" i="13"/>
  <c r="I55" i="13"/>
  <c r="I54" i="13"/>
  <c r="I53" i="13"/>
  <c r="I52" i="13"/>
  <c r="H51" i="13"/>
  <c r="H50" i="13" s="1"/>
  <c r="G51" i="13"/>
  <c r="G50" i="13" s="1"/>
  <c r="F51" i="13"/>
  <c r="F50" i="13" s="1"/>
  <c r="E51" i="13"/>
  <c r="E50" i="13" s="1"/>
  <c r="D51" i="13"/>
  <c r="I49" i="13"/>
  <c r="I48" i="13"/>
  <c r="I47" i="13"/>
  <c r="I46" i="13"/>
  <c r="I45" i="13"/>
  <c r="I44" i="13"/>
  <c r="H43" i="13"/>
  <c r="H42" i="13" s="1"/>
  <c r="G43" i="13"/>
  <c r="G42" i="13" s="1"/>
  <c r="F43" i="13"/>
  <c r="F42" i="13" s="1"/>
  <c r="E43" i="13"/>
  <c r="E42" i="13" s="1"/>
  <c r="D43" i="13"/>
  <c r="D42" i="13" s="1"/>
  <c r="I41" i="13"/>
  <c r="I40" i="13"/>
  <c r="I39" i="13"/>
  <c r="I38" i="13"/>
  <c r="H37" i="13"/>
  <c r="H36" i="13" s="1"/>
  <c r="G37" i="13"/>
  <c r="G36" i="13" s="1"/>
  <c r="F37" i="13"/>
  <c r="F36" i="13" s="1"/>
  <c r="E37" i="13"/>
  <c r="E36" i="13" s="1"/>
  <c r="D37" i="13"/>
  <c r="D36" i="13" s="1"/>
  <c r="I34" i="13"/>
  <c r="I33" i="13"/>
  <c r="I32" i="13"/>
  <c r="I31" i="13"/>
  <c r="H30" i="13"/>
  <c r="G30" i="13"/>
  <c r="F30" i="13"/>
  <c r="E30" i="13"/>
  <c r="D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H8" i="13"/>
  <c r="H7" i="13" s="1"/>
  <c r="H6" i="13" s="1"/>
  <c r="G8" i="13"/>
  <c r="F8" i="13"/>
  <c r="E8" i="13"/>
  <c r="E7" i="13" s="1"/>
  <c r="E6" i="13" s="1"/>
  <c r="D8" i="13"/>
  <c r="D7" i="13" s="1"/>
  <c r="D6" i="13" s="1"/>
  <c r="F7" i="13" l="1"/>
  <c r="F6" i="13" s="1"/>
  <c r="G7" i="13"/>
  <c r="D114" i="13"/>
  <c r="G114" i="13"/>
  <c r="G113" i="13" s="1"/>
  <c r="G93" i="13" s="1"/>
  <c r="H114" i="13"/>
  <c r="H113" i="13" s="1"/>
  <c r="H93" i="13" s="1"/>
  <c r="E179" i="13"/>
  <c r="E178" i="13" s="1"/>
  <c r="H157" i="13"/>
  <c r="D203" i="13"/>
  <c r="D202" i="13" s="1"/>
  <c r="E157" i="13"/>
  <c r="I180" i="13"/>
  <c r="I196" i="13"/>
  <c r="F93" i="13"/>
  <c r="I144" i="13"/>
  <c r="I149" i="13"/>
  <c r="F35" i="13"/>
  <c r="F5" i="13" s="1"/>
  <c r="I105" i="13"/>
  <c r="E35" i="13"/>
  <c r="E5" i="13" s="1"/>
  <c r="I81" i="13"/>
  <c r="D80" i="13"/>
  <c r="D79" i="13" s="1"/>
  <c r="I79" i="13" s="1"/>
  <c r="I117" i="13"/>
  <c r="F157" i="13"/>
  <c r="F179" i="13"/>
  <c r="F178" i="13" s="1"/>
  <c r="H203" i="13"/>
  <c r="H202" i="13" s="1"/>
  <c r="I69" i="13"/>
  <c r="H35" i="13"/>
  <c r="H5" i="13" s="1"/>
  <c r="I85" i="13"/>
  <c r="I95" i="13"/>
  <c r="G157" i="13"/>
  <c r="F170" i="13"/>
  <c r="I204" i="13"/>
  <c r="I7" i="13"/>
  <c r="H137" i="13"/>
  <c r="I166" i="13"/>
  <c r="H179" i="13"/>
  <c r="H178" i="13" s="1"/>
  <c r="H170" i="13" s="1"/>
  <c r="I107" i="13"/>
  <c r="E113" i="13"/>
  <c r="E93" i="13" s="1"/>
  <c r="I216" i="13"/>
  <c r="G6" i="13"/>
  <c r="I6" i="13" s="1"/>
  <c r="I145" i="13"/>
  <c r="I158" i="13"/>
  <c r="I8" i="13"/>
  <c r="I51" i="13"/>
  <c r="D50" i="13"/>
  <c r="I50" i="13" s="1"/>
  <c r="I57" i="13"/>
  <c r="D56" i="13"/>
  <c r="I56" i="13" s="1"/>
  <c r="I86" i="13"/>
  <c r="I96" i="13"/>
  <c r="H138" i="13"/>
  <c r="E137" i="13"/>
  <c r="E138" i="13"/>
  <c r="G143" i="13"/>
  <c r="G137" i="13"/>
  <c r="I150" i="13"/>
  <c r="D179" i="13"/>
  <c r="I199" i="13"/>
  <c r="I62" i="13"/>
  <c r="G84" i="13"/>
  <c r="I84" i="13" s="1"/>
  <c r="I30" i="13"/>
  <c r="I36" i="13"/>
  <c r="I37" i="13"/>
  <c r="I75" i="13"/>
  <c r="D74" i="13"/>
  <c r="I74" i="13" s="1"/>
  <c r="D94" i="13"/>
  <c r="I164" i="13"/>
  <c r="I186" i="13"/>
  <c r="D139" i="13"/>
  <c r="I140" i="13"/>
  <c r="G35" i="13"/>
  <c r="I42" i="13"/>
  <c r="I43" i="13"/>
  <c r="I61" i="13"/>
  <c r="I70" i="13"/>
  <c r="I106" i="13"/>
  <c r="I115" i="13"/>
  <c r="F137" i="13"/>
  <c r="I159" i="13"/>
  <c r="I167" i="13"/>
  <c r="D172" i="13"/>
  <c r="I173" i="13"/>
  <c r="G179" i="13"/>
  <c r="G178" i="13" s="1"/>
  <c r="G170" i="13" s="1"/>
  <c r="D143" i="13"/>
  <c r="D148" i="13"/>
  <c r="I148" i="13" s="1"/>
  <c r="D163" i="13"/>
  <c r="I163" i="13" s="1"/>
  <c r="D198" i="13"/>
  <c r="I198" i="13" s="1"/>
  <c r="E203" i="13"/>
  <c r="E202" i="13" s="1"/>
  <c r="E170" i="13" s="1"/>
  <c r="I80" i="13" l="1"/>
  <c r="H4" i="13"/>
  <c r="I202" i="13"/>
  <c r="E4" i="13"/>
  <c r="F4" i="13"/>
  <c r="D178" i="13"/>
  <c r="I178" i="13" s="1"/>
  <c r="I179" i="13"/>
  <c r="G5" i="13"/>
  <c r="G4" i="13" s="1"/>
  <c r="I172" i="13"/>
  <c r="D171" i="13"/>
  <c r="I114" i="13"/>
  <c r="D113" i="13"/>
  <c r="I113" i="13" s="1"/>
  <c r="D137" i="13"/>
  <c r="I137" i="13" s="1"/>
  <c r="I139" i="13"/>
  <c r="D138" i="13"/>
  <c r="I138" i="13" s="1"/>
  <c r="D93" i="13"/>
  <c r="I93" i="13" s="1"/>
  <c r="I94" i="13"/>
  <c r="D35" i="13"/>
  <c r="I143" i="13"/>
  <c r="I203" i="13"/>
  <c r="D157" i="13"/>
  <c r="I157" i="13" s="1"/>
  <c r="I35" i="13" l="1"/>
  <c r="D5" i="13"/>
  <c r="D170" i="13"/>
  <c r="I170" i="13" s="1"/>
  <c r="I171" i="13"/>
  <c r="D4" i="13" l="1"/>
  <c r="I4" i="13" s="1"/>
  <c r="I5" i="13"/>
</calcChain>
</file>

<file path=xl/sharedStrings.xml><?xml version="1.0" encoding="utf-8"?>
<sst xmlns="http://schemas.openxmlformats.org/spreadsheetml/2006/main" count="375" uniqueCount="265">
  <si>
    <t>ลำดับที่</t>
  </si>
  <si>
    <t>โครงการ/กิจกรรม</t>
  </si>
  <si>
    <t>หน่วยดำเนินการ</t>
  </si>
  <si>
    <t>สนง.เกษตรจังหวัดลพบุรี</t>
  </si>
  <si>
    <t>สถานีพัฒนาที่ดินลพบุรี</t>
  </si>
  <si>
    <t>โครงการชลประทานลพบุรี</t>
  </si>
  <si>
    <t>แขวงทางหลวงชนบทลพบุรี</t>
  </si>
  <si>
    <t>ก่อสร้างฝายห้วยใหญ่ 2 ตำบลเขาพระงาม อำเภอเมืองลพบุรี จังหวัดลพบุรี</t>
  </si>
  <si>
    <t>ปรับปรุงอ่างเก็บน้ำห้วยยางสาม ตำบลดีลัง อำเภอพัฒนานิคม จังหวัดลพบุรี</t>
  </si>
  <si>
    <t>ส่งเสริมการแปรรูปสมุนไพรด้วยเทคโนโลยีและนวัตกรรมของศูนย์ AIC</t>
  </si>
  <si>
    <t>เพิ่มประสิทธิภาพและยกระดับมาตรฐานการผลิตสินค้าแปรรูปการเกษตรและสมุนไพรดูแลสุขภาพ</t>
  </si>
  <si>
    <t>สนง.เกษตรและสหกรณ์จังหวัดลพบุรี</t>
  </si>
  <si>
    <t>เพิ่มประสิทธิภาพการผลิตพืชและการเพิ่มมูลค่าสินค้าเกษตร</t>
  </si>
  <si>
    <t>สนง.ปศุสัตว์จังหวัดลพบุรี</t>
  </si>
  <si>
    <t>สนง.ประมงจังหวัดลพบุรี</t>
  </si>
  <si>
    <t>สนง.อุตสาหกรรมจังหวัดลพบุรี</t>
  </si>
  <si>
    <t>สนง.พาณิชย์จังหวัดลพบุรี</t>
  </si>
  <si>
    <t>สนง.สาธารณสุขจังหวัดลพบุรี</t>
  </si>
  <si>
    <t>ส่งเสริมจุดเรียนรู้เทคโนโลยีการเกษตรอัจฉริยะ</t>
  </si>
  <si>
    <t>ยกระดับกระบวนการผลิตสินค้าปศุสัตว์เข้าสู่มาตรฐานแบบครบวงจร</t>
  </si>
  <si>
    <t>เพิ่มศักยภาพเครือข่ายภาคการเกษตร</t>
  </si>
  <si>
    <t>ส่งเสริมการเพาะเลี้ยงสัตว์น้ำเศรษฐกิจ</t>
  </si>
  <si>
    <t>ส่งเสริมการแปรรูปปลาน้ำจืดเศษฐกิจ</t>
  </si>
  <si>
    <t>ประกวดปลาสวยงามจังหวัดลพบุรี</t>
  </si>
  <si>
    <t>ส่งเสริมการทำเกษตรทฤษฎีใหม่ภายใต้เกษตรกรรมยั่งยืน</t>
  </si>
  <si>
    <t>ส่งเสริมความรู้การผลิตทางการเกษตรตามแนวปรัชญาเศรษฐกิจพอเพียง</t>
  </si>
  <si>
    <t>ส่งเสริมการผลิตด้านประมงตามแนวปรัชญาเศรษฐกิจพอเพียง</t>
  </si>
  <si>
    <t>ส่งเสริมการผลิตด้านปศุสัตว์ตามแนวปรัชญาเศรษฐกิจพอเพียง</t>
  </si>
  <si>
    <t xml:space="preserve">เพิ่มพื้นที่กักเก็บน้ำตามหลักทฤษฎีใหม่ </t>
  </si>
  <si>
    <t>ปรับปรุงบำรุงดินตามหลักเกษตรทฤษฎีใหม่</t>
  </si>
  <si>
    <t>ส่งเสริมการผลิตด้านพืชตามหลักเกษตรทฤษฎีใหม่</t>
  </si>
  <si>
    <t>ส่งเสริมการผลิตด้านประมงตามหลักเกษตรทฤษฎีใหม่</t>
  </si>
  <si>
    <t>ส่งเสริมการผลิตด้านปศุสัตว์ตามหลักเกษตรทฤษฎีใหม่</t>
  </si>
  <si>
    <t>ส่งเสริมและพัฒนาการผลิตพืชอินทรีย์วิถีลพบุรี</t>
  </si>
  <si>
    <t>พัฒนาศักยภาพและยกระดับผู้ประกอบการ SMEs และวิสาหกิจชุมชนสู่มาตรฐานสากล</t>
  </si>
  <si>
    <t>ส่งเสริมการประชาสัมพันธ์และการตลาดข้าวคุณภาพดี ของดีลพบุรี</t>
  </si>
  <si>
    <t>ส่งเสริมพัฒนาเศรษฐกิจการค้าจังหวัดลพบุรี</t>
  </si>
  <si>
    <t>ซ่อมสร้างถนนลาดยาง สาย ลบ.4080 แยก ทล.3017 - บ้านหินซ้อน ตำบลหนองบัว 
อำเภอพัฒนานิคม จังหวัดลพบุรี</t>
  </si>
  <si>
    <t>ซ่อมสร้างถนนลาดยาง สาย ลบ.2179 แยก ทล.21 - บ้านโคกเกรียบ ตำบลโคกสลุง
อำเภอพัฒนานิคม จังหวัดลพบุรี</t>
  </si>
  <si>
    <t>ซ่อมสร้างถนนลาดยาง สาย ลบ.2066 แยก ทล.21 - บ้านซับยาง ตำบลศิลาทิพย์
อำเภอชัยบาดาล จังหวัดลพบุรี</t>
  </si>
  <si>
    <t>ส่งเสริมการตลาดผลิตภัณฑ์ชุมชนจังหวัดลพบุรี</t>
  </si>
  <si>
    <t>งานแผ่นดินสมเด็จพระนารายณ์มหาราช</t>
  </si>
  <si>
    <t>ประชาสัมพันธ์งานแผ่นดินสมเด็จพระนารายณ์มหาราช</t>
  </si>
  <si>
    <t>ลานวัฒนธรรมงานแผ่นดินสมเด็จพระนารายณ์มหาราช</t>
  </si>
  <si>
    <t>งานแลกเปลี่ยนวัฒนธรรม "เธียะเริ่มเจี๊ยะเปิงฟะ"</t>
  </si>
  <si>
    <t>การตลาดเชิงรุกเพื่อสร้างมูลค่าเพิ่มทางการท่องเที่ยว "Lopburi Tourism Road Show"</t>
  </si>
  <si>
    <t>แข่งขันวิ่งลพบุรีฮาร์ฟมาราธอน</t>
  </si>
  <si>
    <t>สร้างมูลค่าเพิ่มทางการท่องเที่ยวเชิงสร้างสรรค์ด้วยสัญลักษณ์ทางการท่องเที่ยว (Mascot)</t>
  </si>
  <si>
    <t>แสงสีเสียงตำนานปรางค์นางผมหอม</t>
  </si>
  <si>
    <t>ส่งเสริม สนับสนุนการท่องเที่ยวชุมชน เมืองโบราณตำนานยุคก่อนประวัติศาสตร์ 3,500 ปี</t>
  </si>
  <si>
    <t>ส่งเสริมการท่องเที่ยวทางน้ำเชิงวัฒนธรรมสร้างสรรค์ "แม่น้ำลพบุรี วิถีละโว้ธานี"</t>
  </si>
  <si>
    <t>สร้างจิตสำนึกและส่งเสริมการใช้พลังงานทดแทนในสถานศึกษา</t>
  </si>
  <si>
    <t>อบรมต่อยอดการขับเคลื่อนการบริหารจัดการขยะมูลฝอยชุมชนระดับครัวเรือน</t>
  </si>
  <si>
    <t>ประกวดการจัดการขยะมูลฝอยชุมชน "อำเภอสะอาด"</t>
  </si>
  <si>
    <t>พัฒนาศูนย์การเรียนรู้สวนพฤกษศาสตร์โรงเรียน ตามโครงการอนุรักษ์พันธุกรรมพืชอันเนื่องมาจากพระราชดำริสมเด็จพระเทพรัตนราชสุดาฯ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(อพ.สธ)</t>
  </si>
  <si>
    <t>อนุรักษ์ฟื้นฟูและบำรุงรักษาต้นไม้สำคัญในพื้นที่ประวัติศาสตร์ของจังหวัดลพบุรี</t>
  </si>
  <si>
    <t>พิพิธภัณฑสถานแห่งชาติ สมเด็จพระนารายณ์</t>
  </si>
  <si>
    <t>ประชาสัมพันธ์การอนุรักษ์พันธุกรรมพืชอันเนื่องมาจากพระราชดำริฯ จังหวัดลพบุรี</t>
  </si>
  <si>
    <t>สร้างการรับรู้เกี่ยวกับการรักษาสิ่งแวดล้อมเพื่อคุณภาพชีวิตที่ดีอย่างยั่งยืน</t>
  </si>
  <si>
    <t>จัดกิจกรรมระดมความคิดและความร่วมมือของทุกภาคส่วน และพัฒนาศักยภาพในแหล่งเรียนรู้ใหม่เพื่อการอนุรักษ์และพัฒนาเมืองเก่าลพบุรี</t>
  </si>
  <si>
    <t>จัดกิจกรรมส่งเสริมเผยแพร่ศิลปวัฒนธรรมของเมืองลพบุรีเชิงสร้างสรรค์</t>
  </si>
  <si>
    <t>จัดทำสื่อเผยแพร่การอนุรักษ์และพัฒนาเมืองเก่าลพบุรี</t>
  </si>
  <si>
    <t>บริหารจัดการควบคุมดูแลสุขภาพลิง</t>
  </si>
  <si>
    <t>ศึกษาดูงานสถานประกอบการต้นแบบด้านการพัฒนาเมืองอุตสาหกรรมเชิงนิเวศ</t>
  </si>
  <si>
    <t>สัมมนาให้แก่สถานประกอบการในพื้นที่เพื่อถ่ายทอดองค์ความรู้และแนวทางการพัฒนาด้านสิ่งแวดล้อม</t>
  </si>
  <si>
    <t>ก่อสร้างเขื่อนป้องกันตลิ่งริมแม่น้ำลพบุรี บริเวณท้ายประตูระบายน้ำโพธิ์เก้าต้น หมู่ที่ 9 
อำเภอเมืองลพบุรี จังหวัดลพบุรี</t>
  </si>
  <si>
    <t>บูรณาการเสริมสร้างศักยภาพเด็กปฐมวัยจังหวัดลพบุรี</t>
  </si>
  <si>
    <t>เสริมสร้างค่านิยม และปลูกฝังคุณธรรม จริยธรรม</t>
  </si>
  <si>
    <t>สนง.พัฒนาชุมชนจังหวัดลพบุรี</t>
  </si>
  <si>
    <t>สนง.วัฒนธรรมจังหวัดลพบุรี</t>
  </si>
  <si>
    <t>สนง.ประชาสัมพันธ์จังหวัดลพบุรี</t>
  </si>
  <si>
    <t>สนง.การท่องเที่ยวและกีฬาจังหวัดลพบุรี</t>
  </si>
  <si>
    <t>สนง.พลังงานจังหวัดลพบุรี</t>
  </si>
  <si>
    <t>สนง.ส่งเสริมการปกครองท้องถิ่นจังหวัดลพบุรี</t>
  </si>
  <si>
    <t>สนง.ทรัพยากรธรรมชาติและสิ่งแวดล้อมจังหวัดลพบุรี</t>
  </si>
  <si>
    <t>สนง.ศึกษาธิการจังหวัดลพบุรี</t>
  </si>
  <si>
    <t>สนง.โยธาธิการและผังเมืองจังหวัดลพบุรี</t>
  </si>
  <si>
    <t>เสริมสร้างศักยภาพเด็กและเยาวชนในการรู้เท่าทันสื่อออนไลน์จังหวัดลพบุรี</t>
  </si>
  <si>
    <t>สนง.พัฒนาสังคมและความมั่นคงของมนุษย์จังหวัดลพบุรี</t>
  </si>
  <si>
    <t>พัฒนาทักษะอาชีพแรงงานนอกระบบเพื่อคุณภาพชีวิตที่ดี</t>
  </si>
  <si>
    <t>พัฒนาและยกระดับคุณภาพชีวิตแรงงานเพื่อลดการประสบอันตรายในการทำงาน</t>
  </si>
  <si>
    <t>สนง.แรงงานจังหวัดลพบุรี</t>
  </si>
  <si>
    <t>สนง.สวัสดิการและคุ้มครองแรงงานจังหวัดลพบุรี</t>
  </si>
  <si>
    <t>อบรมเพิ่มอาชีพ เพิ่มรายได้ในการประกอบอาชีพอิสระให้แก่ประชาชน</t>
  </si>
  <si>
    <t>สนง.จัดหางานจังหวัดลพบุรี</t>
  </si>
  <si>
    <t>วิทยาลัยเทคนิคโคกสำโรง</t>
  </si>
  <si>
    <t>วิทยาลัยเทคนิคลพบุรี</t>
  </si>
  <si>
    <t>สร้างการรับรู้เกี่ยวกับสังคมสูงวัย</t>
  </si>
  <si>
    <t>เสริมสร้างศักยภาพผู้สูงอายุในการถ่ายทอดภูมิปัญญาท้องถิ่นและพัฒนาผลิตภัณฑ์สู่การเป็นผู้สูงอายุที่มีคุณภาพชีวิตที่ดี</t>
  </si>
  <si>
    <t>My Youth: My Power วัยรุ่นยุคใหม่ เข้าใจอาชญากรรม</t>
  </si>
  <si>
    <t>สนง.ยุติธรรมจังหวัดลพบุรี</t>
  </si>
  <si>
    <t>ยุติธรรมเคลื่อนที่ ชาวลพบุรีเข้าถึงกระบวนการยุติธรรมถ้วนหน้า</t>
  </si>
  <si>
    <t>ผู้ประกอบการลพบุรีร่วมใจ ให้โอกาสผู้พลั้งผิด</t>
  </si>
  <si>
    <t>ที่ทำการปกครองจังหวัดลพบุรี</t>
  </si>
  <si>
    <t>ป้องกันและลดอุบัติเหตุทางถนนจังหวัดลพบุรี</t>
  </si>
  <si>
    <t>เปิดโลกนวัตกรรม สู่การปรับตัว รู้เท่าทันภัย (สาธารณภัย) ในยุค New Normal</t>
  </si>
  <si>
    <t>ไกล่เกลี่ยหนี้สินครัวเรือนลพบุรีพ้นจน</t>
  </si>
  <si>
    <t>สนง.บังคับคดีจังหวัดลพบุรี</t>
  </si>
  <si>
    <t>พัฒนาคุณภาพชีวิตระดับอำเภอ (พชอ.)</t>
  </si>
  <si>
    <t>พัฒนาศักยภาพอาสาสมัครสาธารณสุขประจำหมู่บ้าน (อสม.) ภาคีเครือข่ายในการจัดการและแก้ไขปัญหาชุมชน</t>
  </si>
  <si>
    <t>พัฒนาต่อยอดทุนทางวัฒนธรรมส่งเสริมการท่องเที่ยวชุมชนยลวิถีจังหวัดลพบุรี</t>
  </si>
  <si>
    <t>ศูนย์ส่งเสริมและพัฒนาอาชีพการเกษตร จังหวัดลพบุรี</t>
  </si>
  <si>
    <t>สนง.ป้องกันและบรรเทา
สาธารณภัยจังหวัดลพบุรี</t>
  </si>
  <si>
    <t xml:space="preserve">รวมจำนวนทั้งสิ้น </t>
  </si>
  <si>
    <t>อนุรักษ์และส่งเสริมการเรียนรู้ทรัพยากรธรรมชาติ เขตรักษาพันธุ์สัตว์ป่าซับลังกา จังหวัดลพบุรี</t>
  </si>
  <si>
    <t>2566 - 2570</t>
  </si>
  <si>
    <t>ก่อสร้างเขื่อนป้องกันตลิ่งริมแม่น้ำลพบุรี ตำบลโพตลาดแก้ว หมู่ที่ 7 อำเภอท่าวุ้ง จังหวัดลพบุรี</t>
  </si>
  <si>
    <t>ก่อสร้างอ่างเก็บน้ำบ้านดงน้อย ตำบลนิยมชัย อำเภอสระโบสถ์ จังหวัดลพบุรี</t>
  </si>
  <si>
    <t>ก่อสร้างอาคารบังคับน้ำคลองแยก กรมทหารราบที่ 31 รักษาพระองค์ ตำบลถนนใหญ่ 
อำเภอเมืองลพบุรี จังหวัดลพบุรี</t>
  </si>
  <si>
    <t>ปรับปรุงอ่างเก็บน้ำห้วยหิน ตำบลเขาแหลม อำเภอชัยบาดาล จังหวัดลพบุรี</t>
  </si>
  <si>
    <t>ก่อสร้างฝายน้ำตกเตาต้น ตำบลนิยมชัย อำเภอสระโบสถ์ จังหวัดลพบุรี</t>
  </si>
  <si>
    <t>ปรับปรุงอ่างเก็บน้ำบ้านดีลัง ตำบลดีลัง อำเภอพัฒนานิคม จังหวัดลพบุรี</t>
  </si>
  <si>
    <t>เขาพระยาเดินธง ศูนย์การท่องเที่ยวเชิงนิเวศ</t>
  </si>
  <si>
    <t>ซ่อมสร้างถนนลาดยาง สาย ลบ.5130 เลียบเขื่อนป่าสักชลสิทธิ์ฝั่งขวา ตำบลโคกสลุง
อำเภอพัฒนานิคม จังหวัดลพบุรี</t>
  </si>
  <si>
    <t>สร้างมูลค่าเพิ่มปลาส้มและปลาส้มฟัก</t>
  </si>
  <si>
    <t>มหาวิทยาลัยราชภัฏเทพสตรี</t>
  </si>
  <si>
    <t>ถ่ายทอดองค์ความรู้กระบวนการแปรรูปปลาเป็นผลิตภัณฑ์เสริมสมุนไพรเพื่อสุขภาพ</t>
  </si>
  <si>
    <t>สร้างมูลค่าเพิ่มผลิตผลทางการเกษตรเป็นผลิตภัณฑ์อาหารเพื่อสุขภาพและเป็นผลิตภัณฑ์สินค้าชุมชนที่เป็นเอกลักษณ์ของจังหวัดลพบุรี</t>
  </si>
  <si>
    <t>ถ่ายทอดองค์ความรู้กระบวนการผลิตดินสอพองเป็นผลิตภัณฑ์สินค้าชุมชนที่เป็นเอกลักษณ์ของจังหวัดลพบุรี</t>
  </si>
  <si>
    <t>ส่งเสริมและพัฒนาการบริหารจัดการด้านการท่องเที่ยวจังหวัดลพบุรี</t>
  </si>
  <si>
    <t>Lopburi New Normal New Tourism</t>
  </si>
  <si>
    <t>มหกรรมประกวดปลากัดไทยสวยงามจังหวัดลพบุรี</t>
  </si>
  <si>
    <t>สำนักบริหารพื้นที่อนุรักษ์ที่ 1 สาขาสระบุรี/สนง.ทรัพยากรธรรมชาติและสิ่งแวดล้อมจังหวัดลพบุรี</t>
  </si>
  <si>
    <t>สนง.พระพุทธศาสนาจังหวัดลพบุรี</t>
  </si>
  <si>
    <t>อาชีวะสร้างช่างฝีมือ (ตามแนวทางโรงเรียนพระดาบส)</t>
  </si>
  <si>
    <t>พัฒนาทักษะฝีมือแรงงานเพื่อส่งเสริมศักยภาพให้แก่แรงงานในจังหวัดลพบุรี</t>
  </si>
  <si>
    <t>สนง.พัฒนาฝีมือแรงงานลพบุรี</t>
  </si>
  <si>
    <t>สร้างการรับรู้เกี่ยวกับโรคอุบัติใหม่ (โควิด-19 และโรคอื่น ๆ)</t>
  </si>
  <si>
    <t>ประชาสัมพันธ์รณรงค์ป้องกันและลดอุบัติเหตุบนท้องถนน</t>
  </si>
  <si>
    <t>สร้างการรับรู้เกี่ยวกับปัญหายาเสพติด</t>
  </si>
  <si>
    <t>หมู่บ้านมั่นคง ลพบุรีสงบสุข ปลอดภัยยาเสพติด</t>
  </si>
  <si>
    <t>พัฒนาคุณภาพชีวิตแบบชี้เป้าโดยใช้ข้อมูลจากระบบ TPMAP มิติด้านรายได้</t>
  </si>
  <si>
    <t>พัฒนาคุณภาพชีวิตกลุ่มเปราะบางรายครัวเรือนเพื่อแก้ไขปัญหาความยากจน</t>
  </si>
  <si>
    <t>ส่งเสริมเทคโนโลยีพลังงานแสงอาทิตย์ สำหรับกลุ่มเกษตรกร/วิสาหกิจชุมชน</t>
  </si>
  <si>
    <t>เพิ่มพื้นที่สีเขียว สร้างป่า สร้างรายได้ให้กับประชาชน</t>
  </si>
  <si>
    <t>สถานีเพาะชำกล้าไม้จังหวัดลพบุรี</t>
  </si>
  <si>
    <t>ก่อสร้างฝายคลองตะโก ตำบลบัวชุม อำเภอชัยบาดาล จังหวัดลพบุรี</t>
  </si>
  <si>
    <t>ก่อสร้างฝายบ้านคลองไทร 2 ตำบลท่ามะนาว อำเภอชัยบาดาล จังหวัดลพบุรี</t>
  </si>
  <si>
    <t>แก้มลิงซับสมบูรณ์ ตำบลซับสมบูรณ์ อำเภอลำสนธิ จังหวัดลพบุรี</t>
  </si>
  <si>
    <t>แก้มลิงซับเหว ตำบลซับสมบูรณ์ อำเภอลำสนธิ จังหวัดลพบุรี</t>
  </si>
  <si>
    <t>ก่อสร้างฝายซับเหล็ก ตำบลโคกตูม อำเภอเมืองลพบุรี จังหวัดลพบุรี</t>
  </si>
  <si>
    <t>แก้มลิงกรมทหารราบที่ 31 รักษาพระองค์ ตำบลถนนใหญ่ อำเภอเมืองลพบุรี จังหวัดลพบุรี</t>
  </si>
  <si>
    <t>ขุดลอกคลองระบายน้ำห้วยซับเหล็ก ระยะที่ 2 ตำบลนิคมสร้างตนเอง อำเภอเมืองลพบุรี จังหวัดลพบุรี</t>
  </si>
  <si>
    <t>ปรับปรุงคลองขุนนวนเพื่อเพิ่มประสิทธิภาพการระบายและเก็บกักน้ำ ตำบลกกโก อำเภอเมืองลพบุรี
 จังหวัดลพบุรี</t>
  </si>
  <si>
    <t>แก้มลิงเขาสามยอดตอนบนระยะที่ 2 ตำบลเขาสามยอด อำเภอเมืองลพบุรี จังหวัดลพบุรี</t>
  </si>
  <si>
    <t>ขุดลอกคลองระบายเลียบค่ายกรมทหารราบที่ 31 รักษาพระองค์ พร้อมอาคารประกอบ
ตำบลถนนใหญ่ อำเภอเมืองลพบุรี จังหวัดลพบุรี</t>
  </si>
  <si>
    <t>ก่อสร้างฝายห้วยใหญ่ 1 ตำบลเขาพระงาม อำเภอเมืองลพบุรี จังหวัดลพบุรี</t>
  </si>
  <si>
    <t>ซ่อมสร้างถนนลาดยาง สาย ลบ. 1009 แยก ทล. 1 - บ้านทะเลทอง ตำบลบ่อทอง 
อำเภอหนองม่วง จังหวัดลพบุรี</t>
  </si>
  <si>
    <t>ศึกษาวิจัยผลของธาตุอาหารต่อการสร้างและสะสมสารแคปไซซินอยด์ในพริก</t>
  </si>
  <si>
    <t>ส่งเสริมการเลี้ยงปลาน้ำจืดอินทรีย์วิถีลพบุรี</t>
  </si>
  <si>
    <r>
      <rPr>
        <b/>
        <u/>
        <sz val="16"/>
        <rFont val="TH SarabunPSK"/>
        <family val="2"/>
      </rPr>
      <t>แผนงานที่ 2</t>
    </r>
    <r>
      <rPr>
        <b/>
        <sz val="16"/>
        <rFont val="TH SarabunPSK"/>
        <family val="2"/>
      </rPr>
      <t xml:space="preserve"> ส่งเสริมเศรษฐกิจฐานรากการผลิตสินค้าภาคการเกษตรที่ได้มาตรฐานและมีการแปรรูปสินค้าที่มีคุณภาพ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</si>
  <si>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พัฒนาคลัสเตอร์สมุนไพรดูแลสุขภาพครบวงจร</t>
    </r>
  </si>
  <si>
    <t>เพิ่มศักยภาพการจัดการเศษวัสดุทางการเกษตรทดแทนการเผา</t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</si>
  <si>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เพิ่มมูลค่าทางเศรษฐกิจภาคการเกษตรตลอดห่วงโซ่อุปทาน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</si>
  <si>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ส่งเสริมเศรษฐกิจฐานราก เพิ่มผลผลิตทรัพยากรสัตว์น้ำเศรษฐกิจ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</si>
  <si>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ขยายผลตามแนวปรัชญาเศรษฐกิจพอเพียง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</si>
  <si>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ขยายผลเกษตรทฤษฎีใหม่ภายใต้เกษตรกรรมยั่งยืน 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</si>
  <si>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ส่งเสริมอัตลักษณ์เกษตรอินทรีย์ภายในจังหวัดลพบุรี</t>
    </r>
  </si>
  <si>
    <t>การผลิตและการใช้สารชีวภัณฑ์สำหรับการผลิตสินค้าเกษตรปลอดภัย</t>
  </si>
  <si>
    <r>
      <rPr>
        <b/>
        <u/>
        <sz val="16"/>
        <rFont val="TH SarabunPSK"/>
        <family val="2"/>
      </rPr>
      <t>แผนงานที่ 4</t>
    </r>
    <r>
      <rPr>
        <b/>
        <sz val="16"/>
        <rFont val="TH SarabunPSK"/>
        <family val="2"/>
      </rPr>
      <t xml:space="preserve"> พัฒนาการตลาด ช่องทางการจัดจำหน่าย ส่งเสริมการค้าทั้งออฟไลน์และออนไลน์ และการส่งออกสินค้าเกษตรเป้าหมาย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</si>
  <si>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ส่งเสริมการตลาด การบริโภคอาหารปลอดภัย</t>
    </r>
  </si>
  <si>
    <t>ส่งเสริมการตลาดสินค้าเกษตร ผลิตภัณฑ์ และอาหารปลอดภัยภายในจังหวัดลพบุรี</t>
  </si>
  <si>
    <t>ส่งเสริมการตลาดและเชื่อมโยงการจำหน่ายสินค้าผลิตภัณฑ์และอาหารปลอดภัยนอกพื้นที่จังหวัดลพบุรี</t>
  </si>
  <si>
    <t>ส่งเสริมการบริโภคอาหารปลอดภัย ภายใต้ตลาดนัดเพื่อสุขภาพจังหวัดลพบุรี</t>
  </si>
  <si>
    <t>ประชาสัมพันธ์อาหารปลอดภัยจังหวัดลพบุรี</t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</si>
  <si>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ส่งเสริมศักยภาพและยกระดับผู้ประกอบการ SMEs และวิสาหกิจชุมชนเตรียมพร้อมสู่มาตรฐานสากล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</si>
  <si>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พัฒนาโครงสร้างพื้นฐานสนับสนุนการท่องเที่ยวและแหล่งท่องเที่ยวหลักของจังหวัดลพบุรี</t>
    </r>
  </si>
  <si>
    <t>แผนงานที่ 2 พัฒนาสินค้าบริการและปัจจัยสนับสนุนการท่องเที่ยว</t>
  </si>
  <si>
    <t>แผนงานที่ 3 สร้างความเชื่อมั่นด้านภาพลักษณ์และประชาสัมพันธ์ส่งเสริมการตลาดด้านการท่องเที่ยว</t>
  </si>
  <si>
    <t>ส่งเสริมประเพณี วัฒนธรรม อาหารท้องถิ่น "เทศกาลเปิดเมือง เยือนถิ่นละโว้"</t>
  </si>
  <si>
    <t>บริหารจัดการการท่องเที่ยวเชิงสร้างสรรค์ทรัพยากรลิงภายใต้อัตลักษณ์วิถีท้องถิ่นเมืองลพบุรี</t>
  </si>
  <si>
    <t>ส่งเสริมการใช้สื่อออนไลน์และเครือข่ายสังคมออนไลน์อย่างสร้างสรรค์แก่เด็กและเยาวชนในจังหวัดลพบุรี</t>
  </si>
  <si>
    <t>พัฒนาทักษะด้านเครื่องจักรกลอัตโนมัติ CNC (Up-Skill, Re-Skill)</t>
  </si>
  <si>
    <t>แผนงานที่ 3 เพิ่มประสิทธิภาพความมั่นคงในชุมชน โดยใช้การมีส่วนร่วมของภาคประชาชน</t>
  </si>
  <si>
    <t>เพิ่มศักยภาพการป้องกันและบรรเทาสาธารณภัยจังหวัดลพบุรี</t>
  </si>
  <si>
    <t>ค่าใช้จ่ายในการบริหารงานจังหวัดแบบบูรณาการ</t>
  </si>
  <si>
    <t>สำนักงานจังหวัดลพบุรี</t>
  </si>
  <si>
    <r>
      <rPr>
        <b/>
        <u/>
        <sz val="16"/>
        <rFont val="TH SarabunPSK"/>
        <family val="2"/>
      </rPr>
      <t>แผนงานที่ 1</t>
    </r>
    <r>
      <rPr>
        <b/>
        <sz val="16"/>
        <rFont val="TH SarabunPSK"/>
        <family val="2"/>
      </rPr>
      <t xml:space="preserve"> พัฒนาโครงสร้างพื้นฐานรองรับการยกระดับภาคการเกษตร</t>
    </r>
  </si>
  <si>
    <r>
      <rPr>
        <b/>
        <u/>
        <sz val="16"/>
        <rFont val="TH SarabunPSK"/>
        <family val="2"/>
      </rPr>
      <t>แผนงานที่ 1</t>
    </r>
    <r>
      <rPr>
        <b/>
        <sz val="16"/>
        <rFont val="TH SarabunPSK"/>
        <family val="2"/>
      </rPr>
      <t xml:space="preserve"> พัฒนา ยกระดับโครงสร้างพื้นฐานสนับสนุนการท่องเที่ยวและแหล่งท่องเที่ยวหลักของจังหวัดลพบุรี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</si>
  <si>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พัฒนาสินค้าท้องถิ่น และผลิตภัณฑ์ชุมชน</t>
    </r>
  </si>
  <si>
    <r>
      <rPr>
        <b/>
        <u/>
        <sz val="16"/>
        <rFont val="TH SarabunPSK"/>
        <family val="2"/>
      </rPr>
      <t>กิจกรรมหลักที่ 3.1</t>
    </r>
    <r>
      <rPr>
        <b/>
        <sz val="16"/>
        <rFont val="TH SarabunPSK"/>
        <family val="2"/>
      </rPr>
      <t xml:space="preserve"> พัฒนาทักษะบุคลากรด้านการท่องเที่ยวและบริการ</t>
    </r>
  </si>
  <si>
    <r>
      <rPr>
        <b/>
        <u/>
        <sz val="16"/>
        <rFont val="TH SarabunPSK"/>
        <family val="2"/>
      </rPr>
      <t>กิจกรรมหลักที่ 3.2</t>
    </r>
    <r>
      <rPr>
        <b/>
        <sz val="16"/>
        <rFont val="TH SarabunPSK"/>
        <family val="2"/>
      </rPr>
      <t xml:space="preserve"> ส่งเสริมการท่องเที่ยวทางวัฒนธรรมและประเพณีท้องถิ่น</t>
    </r>
  </si>
  <si>
    <r>
      <t>แผนงานที่ 1</t>
    </r>
    <r>
      <rPr>
        <b/>
        <sz val="16"/>
        <rFont val="TH SarabunPSK"/>
        <family val="2"/>
      </rPr>
      <t xml:space="preserve"> ส่งเสริมการใช้พลังงานทดแทน และการใช้ประโยชน์จากสิ่งเหลือใช้ เพื่อการใช้พลังงานที่เป็นมิตรกับสิ่งแวดล้อม</t>
    </r>
  </si>
  <si>
    <r>
      <t>แผนงานที่ 2</t>
    </r>
    <r>
      <rPr>
        <b/>
        <sz val="16"/>
        <rFont val="TH SarabunPSK"/>
        <family val="2"/>
      </rPr>
      <t xml:space="preserve">  ส่งเสริมการจัดการขยะและของเสียเพื่อรักษาคุณภาพสิ่งแวดล้อม</t>
    </r>
  </si>
  <si>
    <r>
      <t>แผนงานที่ 3</t>
    </r>
    <r>
      <rPr>
        <b/>
        <sz val="16"/>
        <rFont val="TH SarabunPSK"/>
        <family val="2"/>
      </rPr>
      <t xml:space="preserve">  สร้างจิตสำนึกและเผยแพร่องค์ความรู้ในการอนุรักษ์และฟื้นฟูทรัพยากรธรรมชาติและสิ่งแวดล้อม</t>
    </r>
  </si>
  <si>
    <r>
      <t>แผนงานที่ 4</t>
    </r>
    <r>
      <rPr>
        <b/>
        <sz val="16"/>
        <rFont val="TH SarabunPSK"/>
        <family val="2"/>
      </rPr>
      <t xml:space="preserve">  การจัดการสิ่งแวดล้อม</t>
    </r>
  </si>
  <si>
    <r>
      <t>กิจกรรมหลัก</t>
    </r>
    <r>
      <rPr>
        <b/>
        <sz val="16"/>
        <rFont val="TH SarabunPSK"/>
        <family val="2"/>
      </rPr>
      <t xml:space="preserve"> พัฒนาศักยภาพการอนุรักษ์และพัฒนาเมืองเก่าลพบุรี</t>
    </r>
  </si>
  <si>
    <r>
      <t>กิจกรรมหลัก</t>
    </r>
    <r>
      <rPr>
        <b/>
        <sz val="16"/>
        <rFont val="TH SarabunPSK"/>
        <family val="2"/>
      </rPr>
      <t xml:space="preserve"> บริหารจัดการควบคุมดูแลสุขภาพลิง</t>
    </r>
  </si>
  <si>
    <r>
      <t>กิจกรรมหลัก</t>
    </r>
    <r>
      <rPr>
        <b/>
        <sz val="16"/>
        <rFont val="TH SarabunPSK"/>
        <family val="2"/>
      </rPr>
      <t xml:space="preserve"> พัฒนาเมืองอุตสาหกรรมเชิงนิเวศ (Eco-Center)</t>
    </r>
  </si>
  <si>
    <r>
      <rPr>
        <b/>
        <u/>
        <sz val="16"/>
        <rFont val="TH SarabunPSK"/>
        <family val="2"/>
      </rPr>
      <t>ประเด็นพัฒนาที่ 4</t>
    </r>
    <r>
      <rPr>
        <b/>
        <sz val="16"/>
        <rFont val="TH SarabunPSK"/>
        <family val="2"/>
      </rPr>
      <t xml:space="preserve"> พัฒนาคุณภาพชีวิตคนทุกกลุ่มทุกช่วงวัย เรียนรู้ตลอดชีวิต เสริมสร้างสุขภาวะที่ดี 
เมืองลพบุรีมีความสงบสุข </t>
    </r>
  </si>
  <si>
    <r>
      <t>แผนงานที่ 1</t>
    </r>
    <r>
      <rPr>
        <b/>
        <sz val="16"/>
        <rFont val="TH SarabunPSK"/>
        <family val="2"/>
      </rPr>
      <t xml:space="preserve"> พัฒนาระบบสาธารณูปโภคพื้นฐานของจังหวัดลพบุรี</t>
    </r>
  </si>
  <si>
    <r>
      <t>กิจกรรมหลัก</t>
    </r>
    <r>
      <rPr>
        <b/>
        <sz val="16"/>
        <rFont val="TH SarabunPSK"/>
        <family val="2"/>
      </rPr>
      <t xml:space="preserve"> พัฒนาระบบสาธารณูปโภคพื้นฐานของจังหวัดลพบุรี</t>
    </r>
  </si>
  <si>
    <r>
      <t>แผนงานที่ 2</t>
    </r>
    <r>
      <rPr>
        <b/>
        <sz val="16"/>
        <rFont val="TH SarabunPSK"/>
        <family val="2"/>
      </rPr>
      <t xml:space="preserve"> พัฒนาคุณภาพชีวิตคนทุกกลุ่มทุกช่วงวัย</t>
    </r>
  </si>
  <si>
    <r>
      <rPr>
        <b/>
        <u/>
        <sz val="16"/>
        <rFont val="TH SarabunPSK"/>
        <family val="2"/>
      </rPr>
      <t>กิจกรรมหลักที่ 2.1</t>
    </r>
    <r>
      <rPr>
        <b/>
        <sz val="16"/>
        <rFont val="TH SarabunPSK"/>
        <family val="2"/>
      </rPr>
      <t xml:space="preserve"> เด็กและเยาวชนมีพัฒนาการและทักษะที่เหมาะสมตามช่วงวัย</t>
    </r>
  </si>
  <si>
    <r>
      <rPr>
        <b/>
        <u/>
        <sz val="16"/>
        <rFont val="TH SarabunPSK"/>
        <family val="2"/>
      </rPr>
      <t>กิจกรรมหลักที่ 2.2</t>
    </r>
    <r>
      <rPr>
        <b/>
        <sz val="16"/>
        <rFont val="TH SarabunPSK"/>
        <family val="2"/>
      </rPr>
      <t xml:space="preserve"> พัฒนาทักษะฝีมือแรงงานเพื่อส่งเสริมศักยภาพ</t>
    </r>
  </si>
  <si>
    <r>
      <rPr>
        <b/>
        <u/>
        <sz val="16"/>
        <rFont val="TH SarabunPSK"/>
        <family val="2"/>
      </rPr>
      <t>กิจกรรมหลัก</t>
    </r>
    <r>
      <rPr>
        <b/>
        <sz val="16"/>
        <rFont val="TH SarabunPSK"/>
        <family val="2"/>
      </rPr>
      <t xml:space="preserve"> พัฒนาเพื่อเตรียมความพร้อมรองรับสังคมผู้สูงอายุ</t>
    </r>
  </si>
  <si>
    <r>
      <rPr>
        <b/>
        <u/>
        <sz val="16"/>
        <rFont val="TH SarabunPSK"/>
        <family val="2"/>
      </rPr>
      <t>กิจกรรมหลักที่ 4.1</t>
    </r>
    <r>
      <rPr>
        <b/>
        <sz val="16"/>
        <rFont val="TH SarabunPSK"/>
        <family val="2"/>
      </rPr>
      <t xml:space="preserve"> เสริมสร้างความมั่นคงด้านคุณภาพชีวิตและทรัพย์สิน</t>
    </r>
  </si>
  <si>
    <r>
      <rPr>
        <b/>
        <u/>
        <sz val="16"/>
        <rFont val="TH SarabunPSK"/>
        <family val="2"/>
      </rPr>
      <t>กิจกรรมหลักที่ 4.2</t>
    </r>
    <r>
      <rPr>
        <b/>
        <sz val="16"/>
        <rFont val="TH SarabunPSK"/>
        <family val="2"/>
      </rPr>
      <t xml:space="preserve"> พัฒนาคุณภาพชีวิตกลุ่มเปราะบาง</t>
    </r>
  </si>
  <si>
    <r>
      <rPr>
        <b/>
        <u/>
        <sz val="16"/>
        <rFont val="TH SarabunPSK"/>
        <family val="2"/>
      </rPr>
      <t>กิจกรรมหลักที่ 2.3</t>
    </r>
    <r>
      <rPr>
        <b/>
        <sz val="16"/>
        <rFont val="TH SarabunPSK"/>
        <family val="2"/>
      </rPr>
      <t xml:space="preserve"> พัฒนาสุขภาพคนทุกกลุ่มทุกช่วงวัยพ้น NCDs และพร้อมรับโรคอุบัติใหม่</t>
    </r>
  </si>
  <si>
    <r>
      <t>กิจกรรมหลัก</t>
    </r>
    <r>
      <rPr>
        <b/>
        <sz val="16"/>
        <rFont val="TH SarabunPSK"/>
        <family val="2"/>
      </rPr>
      <t xml:space="preserve"> ส่งเสริมอนุรักษ์พลังงานและการใช้พลังงานทดแทน</t>
    </r>
  </si>
  <si>
    <r>
      <t>กิจกรรมหลัก</t>
    </r>
    <r>
      <rPr>
        <b/>
        <sz val="16"/>
        <rFont val="TH SarabunPSK"/>
        <family val="2"/>
      </rPr>
      <t xml:space="preserve"> ส่งเสริมการจัดการขยะมูลฝอย</t>
    </r>
  </si>
  <si>
    <r>
      <t>กิจกรรมหลัก</t>
    </r>
    <r>
      <rPr>
        <b/>
        <sz val="16"/>
        <rFont val="TH SarabunPSK"/>
        <family val="2"/>
      </rPr>
      <t xml:space="preserve"> อนุรักษ์และฟื้นฟูทรัพยากรธรรมชาติและสิ่งแวดล้อม</t>
    </r>
  </si>
  <si>
    <t>พัฒนาบรรจุภัณฑ์และผลิตภัณฑ์สินค้าเกษตรแปรรูปให้สอดคล้องกับความต้องการของตลาด</t>
  </si>
  <si>
    <t>จัดการเรียนการสอนวิชาชีพระยะสั้นสู่ชุมชน</t>
  </si>
  <si>
    <t>อาชีวะอาสาสร้างอาชีพ สร้างรายได้</t>
  </si>
  <si>
    <t>รักษาความสงบเรียบร้อยและจัดระเบียบสังคมภายใต้แนวคิดจังหวัดลพบุรีวิถีใหม่</t>
  </si>
  <si>
    <r>
      <rPr>
        <b/>
        <u/>
        <sz val="16"/>
        <rFont val="TH SarabunPSK"/>
        <family val="2"/>
      </rPr>
      <t>โครงการสำคัญที่ 1</t>
    </r>
    <r>
      <rPr>
        <b/>
        <sz val="16"/>
        <rFont val="TH SarabunPSK"/>
        <family val="2"/>
      </rPr>
      <t xml:space="preserve"> โครงการพัฒนาโครงสร้างพื้นฐานรองรับการยกระดับภาคการเกษตร</t>
    </r>
  </si>
  <si>
    <r>
      <rPr>
        <b/>
        <u/>
        <sz val="16"/>
        <rFont val="TH SarabunPSK"/>
        <family val="2"/>
      </rPr>
      <t>โครงการสำคัญที่ 2</t>
    </r>
    <r>
      <rPr>
        <b/>
        <sz val="16"/>
        <rFont val="TH SarabunPSK"/>
        <family val="2"/>
      </rPr>
      <t xml:space="preserve"> โครงการพัฒนาคลัสเตอร์สมุนไพรดูแลสุขภาพครบวงจร</t>
    </r>
  </si>
  <si>
    <r>
      <rPr>
        <b/>
        <u/>
        <sz val="16"/>
        <rFont val="TH SarabunPSK"/>
        <family val="2"/>
      </rPr>
      <t>โครงการสำคัญที่ 3</t>
    </r>
    <r>
      <rPr>
        <b/>
        <sz val="16"/>
        <rFont val="TH SarabunPSK"/>
        <family val="2"/>
      </rPr>
      <t xml:space="preserve"> โครงการเพิ่มมูลค่าทางเศรษฐกิจภาคการเกษตรตลอดห่วงโซ่อุปทาน</t>
    </r>
  </si>
  <si>
    <r>
      <rPr>
        <b/>
        <u/>
        <sz val="16"/>
        <rFont val="TH SarabunPSK"/>
        <family val="2"/>
      </rPr>
      <t>โครงการสำคัญที่ 4</t>
    </r>
    <r>
      <rPr>
        <b/>
        <sz val="16"/>
        <rFont val="TH SarabunPSK"/>
        <family val="2"/>
      </rPr>
      <t xml:space="preserve"> โครงการส่งเสริมเศรษฐกิจฐานราก เพิ่มผลผลิตทรัพยากรสัตว์น้ำเศรษฐกิจ</t>
    </r>
  </si>
  <si>
    <r>
      <rPr>
        <b/>
        <u/>
        <sz val="16"/>
        <rFont val="TH SarabunPSK"/>
        <family val="2"/>
      </rPr>
      <t>โครงการสำคัญที่ 5</t>
    </r>
    <r>
      <rPr>
        <b/>
        <sz val="16"/>
        <rFont val="TH SarabunPSK"/>
        <family val="2"/>
      </rPr>
      <t xml:space="preserve"> โครงการขยายผลตามแนวปรัชญาเศรษฐกิจพอเพียง</t>
    </r>
  </si>
  <si>
    <r>
      <rPr>
        <b/>
        <u/>
        <sz val="16"/>
        <rFont val="TH SarabunPSK"/>
        <family val="2"/>
      </rPr>
      <t>โครงการสำคัญที่ 6</t>
    </r>
    <r>
      <rPr>
        <b/>
        <sz val="16"/>
        <rFont val="TH SarabunPSK"/>
        <family val="2"/>
      </rPr>
      <t xml:space="preserve"> โครงการขยายผลเกษตรทฤษฎีใหม่ภายใต้เกษตรกรรมยั่งยืน </t>
    </r>
  </si>
  <si>
    <r>
      <rPr>
        <b/>
        <u/>
        <sz val="16"/>
        <rFont val="TH SarabunPSK"/>
        <family val="2"/>
      </rPr>
      <t>โครงการสำคัญที่ 7</t>
    </r>
    <r>
      <rPr>
        <b/>
        <sz val="16"/>
        <rFont val="TH SarabunPSK"/>
        <family val="2"/>
      </rPr>
      <t xml:space="preserve"> โครงการส่งเสริมอัตลักษณ์เกษตรอินทรีย์ภายในจังหวัดลพบุรี</t>
    </r>
  </si>
  <si>
    <r>
      <rPr>
        <b/>
        <u/>
        <sz val="16"/>
        <rFont val="TH SarabunPSK"/>
        <family val="2"/>
      </rPr>
      <t>โครงการสำคัญที่ 9</t>
    </r>
    <r>
      <rPr>
        <b/>
        <sz val="16"/>
        <rFont val="TH SarabunPSK"/>
        <family val="2"/>
      </rPr>
      <t xml:space="preserve"> โครงการส่งเสริมศักยภาพและยกระดับผู้ประกอบการ SMEs และวิสาหกิจชุมชนเตรียมพร้อมสู่มาตรฐานสากล</t>
    </r>
  </si>
  <si>
    <r>
      <rPr>
        <b/>
        <u/>
        <sz val="16"/>
        <rFont val="TH SarabunPSK"/>
        <family val="2"/>
      </rPr>
      <t>โครงการสำคัญที่ 10</t>
    </r>
    <r>
      <rPr>
        <b/>
        <sz val="16"/>
        <rFont val="TH SarabunPSK"/>
        <family val="2"/>
      </rPr>
      <t xml:space="preserve"> โครงการส่งเสริมการตลาด การบริโภคอาหารปลอดภัย</t>
    </r>
  </si>
  <si>
    <r>
      <rPr>
        <b/>
        <u/>
        <sz val="16"/>
        <rFont val="TH SarabunPSK"/>
        <family val="2"/>
      </rPr>
      <t>โครงการสำคัญที่ 1</t>
    </r>
    <r>
      <rPr>
        <b/>
        <sz val="16"/>
        <rFont val="TH SarabunPSK"/>
        <family val="2"/>
      </rPr>
      <t xml:space="preserve"> โครงการพัฒนา ยกระดับโครงสร้างพื้นฐานสนับสนุนการท่องเที่ยว 
และแหล่งท่องเที่ยวหลักของจังหวัดลพบุรี</t>
    </r>
  </si>
  <si>
    <r>
      <rPr>
        <b/>
        <u/>
        <sz val="16"/>
        <rFont val="TH SarabunPSK"/>
        <family val="2"/>
      </rPr>
      <t>โครงการสำคัญที่ 3</t>
    </r>
    <r>
      <rPr>
        <b/>
        <sz val="16"/>
        <rFont val="TH SarabunPSK"/>
        <family val="2"/>
      </rPr>
      <t xml:space="preserve"> โครงการสร้างความเชื่อมั่นด้านภาพลักษณ์และประชาสัมพันธ์ส่งเสริมการตลาดด้านการท่องเที่ยว</t>
    </r>
  </si>
  <si>
    <r>
      <rPr>
        <b/>
        <u/>
        <sz val="16"/>
        <rFont val="TH SarabunPSK"/>
        <family val="2"/>
      </rPr>
      <t>โครงการสำคัญที่ 1</t>
    </r>
    <r>
      <rPr>
        <b/>
        <sz val="16"/>
        <rFont val="TH SarabunPSK"/>
        <family val="2"/>
      </rPr>
      <t xml:space="preserve"> โครงการส่งเสริมการใช้พลังงานทดแทน และการใช้ประโยชน์
จากสิ่งเหลือใช้ เพื่อการใช้พลังงานที่เป็นมิตรกับสิ่งแวดล้อม</t>
    </r>
  </si>
  <si>
    <r>
      <rPr>
        <b/>
        <u/>
        <sz val="16"/>
        <rFont val="TH SarabunPSK"/>
        <family val="2"/>
      </rPr>
      <t>โครงการสำคัญที่ 2</t>
    </r>
    <r>
      <rPr>
        <b/>
        <sz val="16"/>
        <rFont val="TH SarabunPSK"/>
        <family val="2"/>
      </rPr>
      <t xml:space="preserve"> โครงการส่งเสริมการจัดการขยะและของเสียเพื่อรักษาคุณภาพสิ่งแวดล้อม</t>
    </r>
  </si>
  <si>
    <r>
      <rPr>
        <b/>
        <u/>
        <sz val="16"/>
        <rFont val="TH SarabunPSK"/>
        <family val="2"/>
      </rPr>
      <t>โครงการสำคัญที่ 3</t>
    </r>
    <r>
      <rPr>
        <b/>
        <sz val="16"/>
        <rFont val="TH SarabunPSK"/>
        <family val="2"/>
      </rPr>
      <t xml:space="preserve"> โครงการอนุรักษ์และฟื้นฟูทรัพยากรธรรมชาติและสิ่งแวดล้อมในพื้นที่จังหวัดลพบุรี</t>
    </r>
  </si>
  <si>
    <r>
      <rPr>
        <b/>
        <u/>
        <sz val="16"/>
        <rFont val="TH SarabunPSK"/>
        <family val="2"/>
      </rPr>
      <t>โครงการสำคัญที่ 4</t>
    </r>
    <r>
      <rPr>
        <b/>
        <sz val="16"/>
        <rFont val="TH SarabunPSK"/>
        <family val="2"/>
      </rPr>
      <t xml:space="preserve"> โครงการพัฒนาศักยภาพการอนุรักษ์และพัฒนาเมืองเก่าลพบุรี</t>
    </r>
  </si>
  <si>
    <r>
      <rPr>
        <b/>
        <u/>
        <sz val="16"/>
        <rFont val="TH SarabunPSK"/>
        <family val="2"/>
      </rPr>
      <t>โครงการสำคัญที่ 5</t>
    </r>
    <r>
      <rPr>
        <b/>
        <sz val="16"/>
        <rFont val="TH SarabunPSK"/>
        <family val="2"/>
      </rPr>
      <t xml:space="preserve"> โครงการบริหารจัดการควบคุมดูแลสุขภาพลิง</t>
    </r>
  </si>
  <si>
    <r>
      <rPr>
        <b/>
        <u/>
        <sz val="16"/>
        <rFont val="TH SarabunPSK"/>
        <family val="2"/>
      </rPr>
      <t>โครงการสำคัญที่ 6</t>
    </r>
    <r>
      <rPr>
        <b/>
        <sz val="16"/>
        <rFont val="TH SarabunPSK"/>
        <family val="2"/>
      </rPr>
      <t xml:space="preserve"> โครงการพัฒนาเมืองอุตสาหกรรมเชิงนิเวศ (Eco-Center)</t>
    </r>
  </si>
  <si>
    <r>
      <rPr>
        <b/>
        <u/>
        <sz val="16"/>
        <rFont val="TH SarabunPSK"/>
        <family val="2"/>
      </rPr>
      <t>โครงการสำคัญที่ 1</t>
    </r>
    <r>
      <rPr>
        <b/>
        <sz val="16"/>
        <rFont val="TH SarabunPSK"/>
        <family val="2"/>
      </rPr>
      <t xml:space="preserve"> โครงการพัฒนาระบบสาธารณูปโภคพื้นฐานของจังหวัดลพบุรี</t>
    </r>
  </si>
  <si>
    <r>
      <rPr>
        <b/>
        <u/>
        <sz val="16"/>
        <rFont val="TH SarabunPSK"/>
        <family val="2"/>
      </rPr>
      <t>โครงการสำคัญที่ 2</t>
    </r>
    <r>
      <rPr>
        <b/>
        <sz val="16"/>
        <rFont val="TH SarabunPSK"/>
        <family val="2"/>
      </rPr>
      <t xml:space="preserve"> โครงการลพบุรีเมืองแห่งการเรียนรู้ทุกกลุ่มทุกช่วงวัย</t>
    </r>
  </si>
  <si>
    <r>
      <rPr>
        <b/>
        <u/>
        <sz val="16"/>
        <rFont val="TH SarabunPSK"/>
        <family val="2"/>
      </rPr>
      <t>โครงการสำคัญที่ 3</t>
    </r>
    <r>
      <rPr>
        <b/>
        <sz val="16"/>
        <rFont val="TH SarabunPSK"/>
        <family val="2"/>
      </rPr>
      <t xml:space="preserve"> โครงการลพบุรีเมืองคุณภาพผู้สูงอายุครบวงจร</t>
    </r>
  </si>
  <si>
    <r>
      <rPr>
        <b/>
        <u/>
        <sz val="16"/>
        <rFont val="TH SarabunPSK"/>
        <family val="2"/>
      </rPr>
      <t>โครงการสำคัญที่ 4</t>
    </r>
    <r>
      <rPr>
        <b/>
        <sz val="16"/>
        <rFont val="TH SarabunPSK"/>
        <family val="2"/>
      </rPr>
      <t xml:space="preserve"> โครงการต้นแบบคนลพบุรีสังคมคุณภาพ</t>
    </r>
  </si>
  <si>
    <r>
      <rPr>
        <b/>
        <u/>
        <sz val="16"/>
        <rFont val="TH SarabunPSK"/>
        <family val="2"/>
      </rPr>
      <t>กิจกรรมหลักที่ 1.1</t>
    </r>
    <r>
      <rPr>
        <b/>
        <sz val="16"/>
        <rFont val="TH SarabunPSK"/>
        <family val="2"/>
      </rPr>
      <t xml:space="preserve"> ปรับปรุงและพัฒนาแหล่งน้ำครบวงจร ฝน ชล บาดาล เพื่อการเกษตรกรรม</t>
    </r>
  </si>
  <si>
    <r>
      <rPr>
        <b/>
        <u/>
        <sz val="16"/>
        <rFont val="TH SarabunPSK"/>
        <family val="2"/>
      </rPr>
      <t>กิจกรรมหลักที่ 1.2</t>
    </r>
    <r>
      <rPr>
        <b/>
        <sz val="16"/>
        <rFont val="TH SarabunPSK"/>
        <family val="2"/>
      </rPr>
      <t xml:space="preserve"> พัฒนาเส้นทางลำเลียงสินค้าการเกษตร</t>
    </r>
  </si>
  <si>
    <t>บัญชีโครงการตามแผนพัฒนาจังหวัดลพบุรี (พ.ศ. 2566 - 2570 ) ฉบับทบทวน ประจำปีงบประมาณ พ.ศ. 2567 (งบจังหวัด)</t>
  </si>
  <si>
    <t>ก่อสร้างเขื่อนป้องกันตลิ่งริมแม่น้ำลพบุรี บริเวณวัดชีแวะ ระยะที่ 2 ตำบลงิ้วราย อำเภอเมืองลพบุรีจังหวัดลพบุรี</t>
  </si>
  <si>
    <t>พัฒนาศักยภาพการรวมกลุ่มผลิตพืชสมุนไพรเพื่อสุขภาพ</t>
  </si>
  <si>
    <t>พัฒนาศักยภาพการอารักขาพืชเพื่อเพิ่มประสิทธิภาพการผลิตสินค้าเกษตร</t>
  </si>
  <si>
    <t>เพิ่มผลผลิตสัตว์น้ำในแหล่งน้ำสาธารณะ</t>
  </si>
  <si>
    <t>ส่งเสริมการเชื่อมโยงอาหารอินทรีย์สู่ครัวคุณภาพ (Form Farm To Table)</t>
  </si>
  <si>
    <t>แหล่งเรียนรู้การบริหารจัดการน้ำด้วยการกำจัดผักตบชวาและแปรรูปเป็นผลิตภัณฑ์ปุ๋ยอินทรีย์ผสมจุลินทรีย์ชีวภัณฑ์อัดเม็ด เพื่อสร้างอาชีพสร้างรายได้ให้กับชุมชนอย่างยั่งยืน</t>
  </si>
  <si>
    <t>การแปรรูปสร้างมูลค่าเพิ่มสินค้าเกษตรเป็นผลิตภัณฑ์อาหารเพื่อสุขภาพ</t>
  </si>
  <si>
    <r>
      <rPr>
        <b/>
        <u/>
        <sz val="16"/>
        <rFont val="TH SarabunPSK"/>
        <family val="2"/>
      </rPr>
      <t>แผนงานที่ 3</t>
    </r>
    <r>
      <rPr>
        <b/>
        <sz val="16"/>
        <rFont val="TH SarabunPSK"/>
        <family val="2"/>
      </rPr>
      <t xml:space="preserve"> ส่งเสริมศักยภาพและยกระดับสถานประกอบการ SMEs และวิสาหกิจชุมชนสู่มาตรฐานสากล</t>
    </r>
  </si>
  <si>
    <t>พัฒนาคุณภาพชีวิตคนทุกกลุ่มทุกช่วงวัย และส่งเสริมความรอบรู้ด้านสุขภาพ</t>
  </si>
  <si>
    <r>
      <rPr>
        <b/>
        <u/>
        <sz val="16"/>
        <rFont val="TH SarabunPSK"/>
        <family val="2"/>
      </rPr>
      <t>ประเด็นพัฒนาที่ 1</t>
    </r>
    <r>
      <rPr>
        <b/>
        <sz val="16"/>
        <rFont val="TH SarabunPSK"/>
        <family val="2"/>
      </rPr>
      <t xml:space="preserve"> สร้างมูลค่าเพิ่มด้านสินค้าเกษตรปลอดภัย สู่เศรษฐกิจฐานราก</t>
    </r>
  </si>
  <si>
    <r>
      <rPr>
        <b/>
        <u/>
        <sz val="16"/>
        <rFont val="TH SarabunPSK"/>
        <family val="2"/>
      </rPr>
      <t>ประเด็นพัฒนาที่ 2</t>
    </r>
    <r>
      <rPr>
        <b/>
        <sz val="16"/>
        <rFont val="TH SarabunPSK"/>
        <family val="2"/>
      </rPr>
      <t xml:space="preserve"> พัฒนา ฟื้นฟู และยกระดับการท่องเที่ยวพร้อมรับกับการท่องเที่ยววิถีใหม่
</t>
    </r>
  </si>
  <si>
    <r>
      <rPr>
        <b/>
        <u/>
        <sz val="16"/>
        <rFont val="TH SarabunPSK"/>
        <family val="2"/>
      </rPr>
      <t>ประเด็นพัฒนาที่ 3</t>
    </r>
    <r>
      <rPr>
        <b/>
        <sz val="16"/>
        <rFont val="TH SarabunPSK"/>
        <family val="2"/>
      </rPr>
      <t xml:space="preserve"> เพิ่มพื้นที่สีเขียว ลดขยะ พัฒนาพลังงานทดแทน และอนุรักษ์สิ่งแวดล้อม
</t>
    </r>
  </si>
  <si>
    <t>โครงการสถานีสูบน้ำด้วยไฟฟ้าพร้อมระบบส่งน้ำบ้านดีลัง-อ่างเก็บน้ำห้วยยางสาม ตำบลดีลัง อำเภอพัฒนานิคม จังหวัดลพบุรี</t>
  </si>
  <si>
    <t>แก้มลิงบ้านหนองแขม ตำบลท่าแค อำเภอเมืองลพบุรี จังหวัดลพบุรี</t>
  </si>
  <si>
    <t>ปรับปรุงภูมิทัศน์และซ่อมแซมอาคารพิพิธภัณฑ์ในแหล่งโบราณคดีบ้านโป่งมะนาว 
ตำบลห้วยขุนราม อำเภอพัฒนานิคม จังหวัดลพบุรี</t>
  </si>
  <si>
    <t>ปรับปรุงศูนย์อาหารสำหรับบริการนักท่องเที่ยว บริเวณเขื่อนป่าสักชลสิทธิ์ ตำบลหนองบัว อำเภอพัฒนานิคม จังหวัดลพบุรี</t>
  </si>
  <si>
    <t>สนง.การท่องเที่ยวและกีฬาจังหวัดลพบุรี/อบจ.</t>
  </si>
  <si>
    <t>โครงการส่งน้ำและบำรุงรักษาป่าสักชลสิทธิ์</t>
  </si>
  <si>
    <t>โครงการสถานีสูบน้ำด้วยไฟฟ้าพร้อมระบบส่งน้ำอ่างเก็บน้ำห้วยซับเหล็ก ตำบลนิคมสร้างตนเอง อำเภอเมืองลพบุรี จังหวัดลพบุรี</t>
  </si>
  <si>
    <t>ซ่อมสร้างถนนลาดยาง สาย ลบ. 3020 แยก ทล. 205 - บ้านปรางค์น้อย ตำบล
หนองรี อำเภอลำสนธิ จังหวัดลพบุรี</t>
  </si>
  <si>
    <t>ซ่อมสร้างถนนลาดยาง สาย ลบ.4011 แยก ทล.2340 - บ้านห้วยสาราม ตำบล
ยางราก อำเภอโคกเจริญ จังหวัดลพบุรี</t>
  </si>
  <si>
    <t>ซ่อมสร้างถนนลาดยาง สาย ลบ.4018 แยก ทล.2282 - บ้านโปร่งสวอง ตำบล
ห้วยขุนราม อำเภอพัฒนานิคม จังหวัดลพบุรี</t>
  </si>
  <si>
    <t>เขตรักษาพันธุ์สัตว์ป่าซับลังกา/สนง.ทรัพยากรธรรมชาติ
และสิ่งแวดล้อมจังหวัดลพบุรี</t>
  </si>
  <si>
    <t>วางท่องระบายน้ำ ค.ส.ล. สายทาง ลบถ.5-002 กม.0+000-กม. 2+263 ค่ายวชิราลงกรณ์ - วัดกกโก หมู่ที่ 6 ตำบลกกโก อำเภอเมืองลพบุรี จังหวัดลพบุรี</t>
  </si>
  <si>
    <t>พัฒนามัคคุเทศก์น้อยผ่าน Storyline แหล่งเรียนรู้ ภูมิปัญญา และฐานรากทางวัฒนธรรมของชุมชนในจังหวัดลพบุรี</t>
  </si>
  <si>
    <t>พัฒนาทักษะด้านระบบควบคุมอัตโนมัติและควบคุมคุณภาพด้านมิติ (Up-Skill, Re-Skill) สำหรับบุคลากรภาคอุตสาหกรรมและประชาชนทั่วไป</t>
  </si>
  <si>
    <t>พัฒนาที่อยู่อาศัยและปรับสภาพแวดล้อมที่เหมาะสมสำหรับผู้สูงอายุและคนทุกกลุ่มทุกช่วงวัยในครอบครัวเปราะบาง</t>
  </si>
  <si>
    <r>
      <rPr>
        <b/>
        <u/>
        <sz val="16"/>
        <rFont val="TH SarabunPSK"/>
        <family val="2"/>
      </rPr>
      <t>โครงการสำคัญที่ 2</t>
    </r>
    <r>
      <rPr>
        <b/>
        <sz val="16"/>
        <rFont val="TH SarabunPSK"/>
        <family val="2"/>
      </rPr>
      <t xml:space="preserve"> โครงการยกระดับสินค้าของฝาก ของที่ระลึกให้มีเอกลักษณ์โดดเด่น แสดงอัตลักษณ์ของแหล่งท่องเที่ยวต่าง ๆ</t>
    </r>
  </si>
  <si>
    <t>หมู่บ้านอุตสาหกรรมสร้างสรรค์ (Creative Industry Village : CIV)</t>
  </si>
  <si>
    <t>แข่งขันจักรยานแรลลี่เพื่อส่งเสริมการท่องเที่ยว</t>
  </si>
  <si>
    <t>สืบสานประเพณีลอยผ้าป่าทางเรือ</t>
  </si>
  <si>
    <t>ท่องเที่ยวเชิงวัฒนธรรม</t>
  </si>
  <si>
    <t>ซ่อมสร้างถนนลาดยาง สาย ลบ. 3005 แยก ทล.205 - บ้านเขาตะแคง ตำบลนาโสม อำเภอชัยบาดาล จังหวัดลพบุรี</t>
  </si>
  <si>
    <r>
      <rPr>
        <b/>
        <u/>
        <sz val="14"/>
        <rFont val="TH SarabunPSK"/>
        <family val="2"/>
      </rPr>
      <t>กิจกรรมหลัก</t>
    </r>
    <r>
      <rPr>
        <b/>
        <sz val="14"/>
        <rFont val="TH SarabunPSK"/>
        <family val="2"/>
      </rPr>
      <t xml:space="preserve"> สร้างมูลค่าเพิ่มสินค้าเกษตรปลอดภัยและสินค้าเกษตรแปรรูป
ที่มีคุณภาพสู่เศรษฐกิจฐานราก ด้วยวิทยาศาสตร์ เทคโนโลยี และนวัตกรรมจากงานวิจัย</t>
    </r>
  </si>
  <si>
    <r>
      <rPr>
        <b/>
        <u/>
        <sz val="14"/>
        <rFont val="TH SarabunPSK"/>
        <family val="2"/>
      </rPr>
      <t>โครงการสำคัญที่ 8</t>
    </r>
    <r>
      <rPr>
        <b/>
        <sz val="14"/>
        <rFont val="TH SarabunPSK"/>
        <family val="2"/>
      </rPr>
      <t xml:space="preserve"> โครงการสร้างมูลค่าเพิ่มสินค้าเกษตรปลอดภัยและสินค้าเกษตรแปรรูปที่มีคุณภาพสู่เศรษฐกิจฐานราก ด้วยวิทยาศาสตร์ เทคโนโลยี และนวัตกรรมจากงานวิจัย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</si>
</sst>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  <font>
      <b/>
      <u/>
      <sz val="14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50505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5" xfId="0" applyFont="1" applyBorder="1" applyAlignment="1">
      <alignment horizontal="left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5" fontId="2" fillId="0" borderId="2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3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5" fontId="2" fillId="0" borderId="3" xfId="1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165" fontId="2" fillId="0" borderId="3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3" xfId="0" quotePrefix="1" applyFont="1" applyBorder="1" applyAlignment="1">
      <alignment horizontal="center" vertical="top" wrapText="1"/>
    </xf>
    <xf numFmtId="165" fontId="2" fillId="0" borderId="3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5" fontId="2" fillId="0" borderId="8" xfId="1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5" xfId="1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/>
    </xf>
    <xf numFmtId="165" fontId="2" fillId="0" borderId="8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165" fontId="3" fillId="2" borderId="1" xfId="1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165" fontId="2" fillId="0" borderId="5" xfId="1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2" fillId="0" borderId="8" xfId="0" quotePrefix="1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165" fontId="2" fillId="0" borderId="8" xfId="1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shrinkToFit="1"/>
    </xf>
    <xf numFmtId="165" fontId="2" fillId="0" borderId="5" xfId="1" applyNumberFormat="1" applyFont="1" applyFill="1" applyBorder="1" applyAlignment="1">
      <alignment vertical="center"/>
    </xf>
    <xf numFmtId="0" fontId="2" fillId="0" borderId="5" xfId="0" quotePrefix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shrinkToFit="1"/>
    </xf>
    <xf numFmtId="0" fontId="2" fillId="0" borderId="7" xfId="0" quotePrefix="1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top" shrinkToFit="1"/>
    </xf>
    <xf numFmtId="0" fontId="2" fillId="0" borderId="8" xfId="0" applyFont="1" applyBorder="1" applyAlignment="1">
      <alignment vertical="top" wrapText="1"/>
    </xf>
    <xf numFmtId="165" fontId="2" fillId="0" borderId="8" xfId="1" applyNumberFormat="1" applyFont="1" applyFill="1" applyBorder="1" applyAlignment="1">
      <alignment vertical="top"/>
    </xf>
    <xf numFmtId="0" fontId="3" fillId="0" borderId="6" xfId="0" applyFont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165" fontId="2" fillId="0" borderId="4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11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top"/>
    </xf>
    <xf numFmtId="165" fontId="3" fillId="0" borderId="1" xfId="1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10" borderId="11" xfId="0" applyFont="1" applyFill="1" applyBorder="1" applyAlignment="1">
      <alignment horizontal="left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left" vertical="center" wrapText="1"/>
    </xf>
    <xf numFmtId="165" fontId="3" fillId="10" borderId="6" xfId="0" applyNumberFormat="1" applyFont="1" applyFill="1" applyBorder="1" applyAlignment="1">
      <alignment vertical="top" shrinkToFit="1"/>
    </xf>
    <xf numFmtId="0" fontId="3" fillId="3" borderId="1" xfId="0" applyFont="1" applyFill="1" applyBorder="1" applyAlignment="1">
      <alignment vertical="top"/>
    </xf>
    <xf numFmtId="0" fontId="3" fillId="11" borderId="9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/>
    </xf>
    <xf numFmtId="165" fontId="3" fillId="0" borderId="1" xfId="1" applyNumberFormat="1" applyFont="1" applyBorder="1" applyAlignment="1">
      <alignment horizontal="left" vertical="center" wrapText="1"/>
    </xf>
    <xf numFmtId="165" fontId="2" fillId="0" borderId="5" xfId="1" applyNumberFormat="1" applyFont="1" applyBorder="1" applyAlignment="1">
      <alignment horizontal="left" vertical="center" wrapText="1"/>
    </xf>
    <xf numFmtId="165" fontId="2" fillId="0" borderId="5" xfId="1" applyNumberFormat="1" applyFont="1" applyBorder="1" applyAlignment="1">
      <alignment horizontal="left" vertical="top" wrapText="1"/>
    </xf>
    <xf numFmtId="165" fontId="2" fillId="0" borderId="3" xfId="1" applyNumberFormat="1" applyFont="1" applyBorder="1" applyAlignment="1">
      <alignment horizontal="left" vertical="center" wrapText="1"/>
    </xf>
    <xf numFmtId="165" fontId="2" fillId="0" borderId="3" xfId="1" applyNumberFormat="1" applyFont="1" applyBorder="1" applyAlignment="1">
      <alignment horizontal="left" vertical="top" wrapText="1"/>
    </xf>
    <xf numFmtId="165" fontId="2" fillId="0" borderId="3" xfId="1" applyNumberFormat="1" applyFont="1" applyBorder="1" applyAlignment="1">
      <alignment vertical="top"/>
    </xf>
    <xf numFmtId="165" fontId="2" fillId="0" borderId="4" xfId="1" applyNumberFormat="1" applyFont="1" applyBorder="1" applyAlignment="1">
      <alignment horizontal="left" vertical="top" wrapText="1"/>
    </xf>
    <xf numFmtId="165" fontId="2" fillId="0" borderId="4" xfId="1" applyNumberFormat="1" applyFont="1" applyBorder="1" applyAlignment="1">
      <alignment vertical="top"/>
    </xf>
    <xf numFmtId="165" fontId="2" fillId="0" borderId="4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shrinkToFi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shrinkToFit="1"/>
    </xf>
    <xf numFmtId="165" fontId="3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top" shrinkToFit="1"/>
    </xf>
    <xf numFmtId="165" fontId="3" fillId="0" borderId="1" xfId="1" applyNumberFormat="1" applyFont="1" applyBorder="1" applyAlignment="1">
      <alignment horizontal="left" vertical="top" wrapText="1"/>
    </xf>
    <xf numFmtId="165" fontId="3" fillId="11" borderId="1" xfId="1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left" vertical="top" shrinkToFit="1"/>
    </xf>
    <xf numFmtId="165" fontId="3" fillId="11" borderId="1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center" shrinkToFit="1"/>
    </xf>
    <xf numFmtId="0" fontId="3" fillId="4" borderId="1" xfId="0" applyFont="1" applyFill="1" applyBorder="1" applyAlignment="1">
      <alignment vertical="top"/>
    </xf>
    <xf numFmtId="0" fontId="3" fillId="14" borderId="9" xfId="0" applyFont="1" applyFill="1" applyBorder="1" applyAlignment="1">
      <alignment vertical="top" wrapText="1"/>
    </xf>
    <xf numFmtId="0" fontId="3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vertical="top"/>
    </xf>
    <xf numFmtId="165" fontId="3" fillId="14" borderId="1" xfId="0" applyNumberFormat="1" applyFont="1" applyFill="1" applyBorder="1" applyAlignment="1">
      <alignment vertical="top"/>
    </xf>
    <xf numFmtId="165" fontId="3" fillId="14" borderId="2" xfId="1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165" fontId="3" fillId="5" borderId="1" xfId="1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5" fontId="2" fillId="0" borderId="2" xfId="1" applyNumberFormat="1" applyFont="1" applyFill="1" applyBorder="1" applyAlignment="1">
      <alignment horizontal="left" vertical="top" wrapText="1"/>
    </xf>
    <xf numFmtId="165" fontId="2" fillId="0" borderId="2" xfId="1" applyNumberFormat="1" applyFont="1" applyBorder="1" applyAlignment="1">
      <alignment horizontal="left" vertical="top" wrapText="1"/>
    </xf>
    <xf numFmtId="165" fontId="2" fillId="0" borderId="3" xfId="1" applyNumberFormat="1" applyFont="1" applyFill="1" applyBorder="1" applyAlignment="1">
      <alignment horizontal="left" vertical="top" wrapText="1"/>
    </xf>
    <xf numFmtId="165" fontId="2" fillId="0" borderId="4" xfId="1" applyNumberFormat="1" applyFont="1" applyFill="1" applyBorder="1" applyAlignment="1">
      <alignment horizontal="left" vertical="top" wrapText="1"/>
    </xf>
    <xf numFmtId="0" fontId="4" fillId="1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shrinkToFit="1"/>
    </xf>
    <xf numFmtId="165" fontId="2" fillId="0" borderId="2" xfId="1" applyNumberFormat="1" applyFont="1" applyFill="1" applyBorder="1" applyAlignment="1">
      <alignment horizontal="left" vertical="center" wrapText="1"/>
    </xf>
    <xf numFmtId="165" fontId="2" fillId="0" borderId="2" xfId="1" applyNumberFormat="1" applyFont="1" applyBorder="1" applyAlignment="1">
      <alignment horizontal="left" vertical="center" wrapText="1"/>
    </xf>
    <xf numFmtId="165" fontId="2" fillId="0" borderId="3" xfId="1" applyNumberFormat="1" applyFont="1" applyFill="1" applyBorder="1" applyAlignment="1">
      <alignment horizontal="left" vertical="center" wrapText="1"/>
    </xf>
    <xf numFmtId="165" fontId="2" fillId="0" borderId="4" xfId="1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14" borderId="1" xfId="0" applyFont="1" applyFill="1" applyBorder="1" applyAlignment="1">
      <alignment horizontal="left" vertical="top" shrinkToFit="1"/>
    </xf>
    <xf numFmtId="0" fontId="2" fillId="0" borderId="2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/>
    </xf>
    <xf numFmtId="165" fontId="3" fillId="6" borderId="1" xfId="0" applyNumberFormat="1" applyFont="1" applyFill="1" applyBorder="1" applyAlignment="1">
      <alignment vertical="top"/>
    </xf>
    <xf numFmtId="0" fontId="3" fillId="12" borderId="9" xfId="0" applyFont="1" applyFill="1" applyBorder="1" applyAlignment="1">
      <alignment vertical="top" wrapText="1"/>
    </xf>
    <xf numFmtId="0" fontId="4" fillId="12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vertical="top"/>
    </xf>
    <xf numFmtId="165" fontId="3" fillId="12" borderId="1" xfId="0" applyNumberFormat="1" applyFont="1" applyFill="1" applyBorder="1" applyAlignment="1">
      <alignment vertical="top"/>
    </xf>
    <xf numFmtId="0" fontId="3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left" vertical="top" wrapText="1"/>
    </xf>
    <xf numFmtId="165" fontId="3" fillId="7" borderId="1" xfId="1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165" fontId="3" fillId="12" borderId="1" xfId="1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shrinkToFit="1"/>
    </xf>
    <xf numFmtId="0" fontId="3" fillId="8" borderId="1" xfId="0" applyFont="1" applyFill="1" applyBorder="1" applyAlignment="1">
      <alignment vertical="top"/>
    </xf>
    <xf numFmtId="165" fontId="3" fillId="8" borderId="1" xfId="0" applyNumberFormat="1" applyFont="1" applyFill="1" applyBorder="1" applyAlignment="1">
      <alignment vertical="top"/>
    </xf>
    <xf numFmtId="0" fontId="3" fillId="15" borderId="9" xfId="0" applyFont="1" applyFill="1" applyBorder="1" applyAlignment="1">
      <alignment vertical="top" wrapText="1"/>
    </xf>
    <xf numFmtId="0" fontId="4" fillId="15" borderId="1" xfId="0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vertical="top"/>
    </xf>
    <xf numFmtId="165" fontId="3" fillId="15" borderId="1" xfId="0" applyNumberFormat="1" applyFont="1" applyFill="1" applyBorder="1" applyAlignment="1">
      <alignment vertical="top"/>
    </xf>
    <xf numFmtId="165" fontId="3" fillId="15" borderId="1" xfId="1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165" fontId="3" fillId="9" borderId="1" xfId="1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5" fontId="3" fillId="0" borderId="1" xfId="1" applyNumberFormat="1" applyFont="1" applyFill="1" applyBorder="1" applyAlignment="1">
      <alignment horizontal="left" vertical="top" wrapText="1"/>
    </xf>
    <xf numFmtId="165" fontId="2" fillId="0" borderId="5" xfId="1" applyNumberFormat="1" applyFont="1" applyFill="1" applyBorder="1" applyAlignment="1">
      <alignment horizontal="left" vertical="center" wrapText="1"/>
    </xf>
    <xf numFmtId="165" fontId="2" fillId="0" borderId="8" xfId="1" applyNumberFormat="1" applyFont="1" applyBorder="1" applyAlignment="1">
      <alignment horizontal="left" vertical="top" wrapText="1"/>
    </xf>
    <xf numFmtId="165" fontId="2" fillId="0" borderId="7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shrinkToFit="1"/>
    </xf>
    <xf numFmtId="165" fontId="2" fillId="0" borderId="7" xfId="1" applyNumberFormat="1" applyFont="1" applyBorder="1" applyAlignment="1">
      <alignment horizontal="left" vertical="center" wrapText="1"/>
    </xf>
    <xf numFmtId="0" fontId="3" fillId="13" borderId="1" xfId="0" applyFont="1" applyFill="1" applyBorder="1" applyAlignment="1">
      <alignment vertical="top"/>
    </xf>
    <xf numFmtId="0" fontId="4" fillId="13" borderId="1" xfId="0" applyFont="1" applyFill="1" applyBorder="1" applyAlignment="1">
      <alignment horizontal="left" vertical="top" wrapText="1"/>
    </xf>
    <xf numFmtId="0" fontId="2" fillId="13" borderId="1" xfId="0" applyFont="1" applyFill="1" applyBorder="1" applyAlignment="1">
      <alignment vertical="top"/>
    </xf>
    <xf numFmtId="165" fontId="3" fillId="13" borderId="1" xfId="0" applyNumberFormat="1" applyFont="1" applyFill="1" applyBorder="1" applyAlignment="1">
      <alignment vertical="top"/>
    </xf>
    <xf numFmtId="165" fontId="3" fillId="13" borderId="1" xfId="1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14" xfId="0" applyFont="1" applyBorder="1" applyAlignment="1">
      <alignment vertical="top" wrapText="1" shrinkToFit="1"/>
    </xf>
    <xf numFmtId="165" fontId="2" fillId="0" borderId="8" xfId="1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shrinkToFit="1"/>
    </xf>
    <xf numFmtId="165" fontId="2" fillId="0" borderId="8" xfId="1" applyNumberFormat="1" applyFont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vertical="top" shrinkToFit="1"/>
    </xf>
    <xf numFmtId="165" fontId="3" fillId="11" borderId="1" xfId="0" applyNumberFormat="1" applyFont="1" applyFill="1" applyBorder="1" applyAlignment="1">
      <alignment vertical="top" shrinkToFit="1"/>
    </xf>
    <xf numFmtId="165" fontId="3" fillId="11" borderId="1" xfId="1" applyNumberFormat="1" applyFont="1" applyFill="1" applyBorder="1" applyAlignment="1">
      <alignment horizontal="left" vertical="center" shrinkToFit="1"/>
    </xf>
    <xf numFmtId="165" fontId="3" fillId="2" borderId="1" xfId="1" applyNumberFormat="1" applyFont="1" applyFill="1" applyBorder="1" applyAlignment="1">
      <alignment horizontal="left" vertical="center" shrinkToFit="1"/>
    </xf>
    <xf numFmtId="165" fontId="3" fillId="0" borderId="1" xfId="1" applyNumberFormat="1" applyFont="1" applyBorder="1" applyAlignment="1">
      <alignment horizontal="left" vertical="center" shrinkToFit="1"/>
    </xf>
    <xf numFmtId="165" fontId="3" fillId="0" borderId="1" xfId="1" applyNumberFormat="1" applyFont="1" applyBorder="1" applyAlignment="1">
      <alignment horizontal="left" vertical="top" shrinkToFit="1"/>
    </xf>
    <xf numFmtId="165" fontId="2" fillId="0" borderId="3" xfId="1" applyNumberFormat="1" applyFont="1" applyBorder="1" applyAlignment="1">
      <alignment horizontal="left" vertical="top" shrinkToFit="1"/>
    </xf>
    <xf numFmtId="165" fontId="2" fillId="0" borderId="3" xfId="1" applyNumberFormat="1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0" fontId="2" fillId="0" borderId="8" xfId="0" applyFont="1" applyBorder="1" applyAlignment="1">
      <alignment horizontal="left" vertical="top" shrinkToFit="1"/>
    </xf>
    <xf numFmtId="165" fontId="3" fillId="4" borderId="1" xfId="0" applyNumberFormat="1" applyFont="1" applyFill="1" applyBorder="1" applyAlignment="1">
      <alignment vertical="top" shrinkToFit="1"/>
    </xf>
    <xf numFmtId="165" fontId="3" fillId="14" borderId="1" xfId="0" applyNumberFormat="1" applyFont="1" applyFill="1" applyBorder="1" applyAlignment="1">
      <alignment vertical="top" shrinkToFit="1"/>
    </xf>
    <xf numFmtId="165" fontId="3" fillId="14" borderId="2" xfId="1" applyNumberFormat="1" applyFont="1" applyFill="1" applyBorder="1" applyAlignment="1">
      <alignment horizontal="left" vertical="top" shrinkToFit="1"/>
    </xf>
    <xf numFmtId="165" fontId="3" fillId="5" borderId="1" xfId="1" applyNumberFormat="1" applyFont="1" applyFill="1" applyBorder="1" applyAlignment="1">
      <alignment horizontal="left" vertical="top" shrinkToFit="1"/>
    </xf>
    <xf numFmtId="165" fontId="3" fillId="5" borderId="2" xfId="1" applyNumberFormat="1" applyFont="1" applyFill="1" applyBorder="1" applyAlignment="1">
      <alignment horizontal="left" vertical="top" shrinkToFit="1"/>
    </xf>
    <xf numFmtId="165" fontId="3" fillId="0" borderId="1" xfId="1" applyNumberFormat="1" applyFont="1" applyFill="1" applyBorder="1" applyAlignment="1">
      <alignment vertical="center" shrinkToFit="1"/>
    </xf>
    <xf numFmtId="165" fontId="3" fillId="0" borderId="2" xfId="1" applyNumberFormat="1" applyFont="1" applyBorder="1" applyAlignment="1">
      <alignment horizontal="left" vertical="top" shrinkToFit="1"/>
    </xf>
    <xf numFmtId="165" fontId="3" fillId="0" borderId="1" xfId="1" applyNumberFormat="1" applyFont="1" applyFill="1" applyBorder="1" applyAlignment="1">
      <alignment horizontal="left" vertical="center" shrinkToFit="1"/>
    </xf>
    <xf numFmtId="165" fontId="3" fillId="0" borderId="15" xfId="1" applyNumberFormat="1" applyFont="1" applyFill="1" applyBorder="1" applyAlignment="1">
      <alignment horizontal="left" vertical="center" shrinkToFit="1"/>
    </xf>
    <xf numFmtId="165" fontId="3" fillId="0" borderId="15" xfId="1" applyNumberFormat="1" applyFont="1" applyBorder="1" applyAlignment="1">
      <alignment horizontal="left" vertical="center" shrinkToFi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165" fontId="2" fillId="0" borderId="1" xfId="1" applyNumberFormat="1" applyFont="1" applyFill="1" applyBorder="1" applyAlignment="1">
      <alignment horizontal="left" vertical="center" shrinkToFit="1"/>
    </xf>
    <xf numFmtId="165" fontId="2" fillId="0" borderId="1" xfId="1" applyNumberFormat="1" applyFont="1" applyBorder="1" applyAlignment="1">
      <alignment horizontal="left" vertical="center" shrinkToFit="1"/>
    </xf>
    <xf numFmtId="165" fontId="6" fillId="8" borderId="1" xfId="0" applyNumberFormat="1" applyFont="1" applyFill="1" applyBorder="1" applyAlignment="1">
      <alignment vertical="top"/>
    </xf>
    <xf numFmtId="165" fontId="6" fillId="11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2" fillId="0" borderId="0" xfId="0" applyFont="1"/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left" vertical="center" wrapText="1"/>
    </xf>
    <xf numFmtId="165" fontId="6" fillId="9" borderId="1" xfId="1" applyNumberFormat="1" applyFont="1" applyFill="1" applyBorder="1" applyAlignment="1">
      <alignment horizontal="left" vertical="top" wrapText="1"/>
    </xf>
    <xf numFmtId="165" fontId="6" fillId="15" borderId="1" xfId="1" applyNumberFormat="1" applyFont="1" applyFill="1" applyBorder="1" applyAlignment="1">
      <alignment horizontal="left" vertical="top" wrapText="1"/>
    </xf>
    <xf numFmtId="165" fontId="2" fillId="0" borderId="3" xfId="1" applyNumberFormat="1" applyFont="1" applyFill="1" applyBorder="1" applyAlignment="1">
      <alignment horizontal="center" vertical="top" wrapText="1"/>
    </xf>
    <xf numFmtId="165" fontId="2" fillId="0" borderId="8" xfId="1" applyNumberFormat="1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 vertical="top" shrinkToFit="1"/>
    </xf>
    <xf numFmtId="0" fontId="9" fillId="0" borderId="0" xfId="0" applyFont="1" applyAlignment="1">
      <alignment horizontal="center" vertical="top"/>
    </xf>
    <xf numFmtId="0" fontId="3" fillId="3" borderId="9" xfId="0" applyFont="1" applyFill="1" applyBorder="1" applyAlignment="1">
      <alignment vertical="top" wrapText="1"/>
    </xf>
    <xf numFmtId="0" fontId="5" fillId="0" borderId="10" xfId="0" applyFont="1" applyBorder="1" applyAlignment="1">
      <alignment vertical="top"/>
    </xf>
    <xf numFmtId="0" fontId="3" fillId="4" borderId="9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0000CC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17BD-E2C0-4E91-9F66-44EE0936186C}">
  <sheetPr>
    <tabColor rgb="FFFFFF00"/>
  </sheetPr>
  <dimension ref="A1:I223"/>
  <sheetViews>
    <sheetView tabSelected="1" view="pageBreakPreview" zoomScaleNormal="90" zoomScaleSheetLayoutView="100" workbookViewId="0">
      <pane ySplit="3" topLeftCell="A4" activePane="bottomLeft" state="frozen"/>
      <selection pane="bottomLeft" activeCell="M6" sqref="M6"/>
    </sheetView>
  </sheetViews>
  <sheetFormatPr defaultColWidth="9" defaultRowHeight="24"/>
  <cols>
    <col min="1" max="1" width="5.42578125" style="220" customWidth="1"/>
    <col min="2" max="2" width="68.5703125" style="220" customWidth="1"/>
    <col min="3" max="3" width="25.5703125" style="220" customWidth="1"/>
    <col min="4" max="9" width="12.5703125" style="220" customWidth="1"/>
    <col min="10" max="10" width="5.5703125" style="220" customWidth="1"/>
    <col min="11" max="16384" width="9" style="220"/>
  </cols>
  <sheetData>
    <row r="1" spans="1:9" ht="27.75">
      <c r="A1" s="229" t="s">
        <v>229</v>
      </c>
      <c r="B1" s="229"/>
      <c r="C1" s="229"/>
      <c r="D1" s="229"/>
      <c r="E1" s="229"/>
      <c r="F1" s="229"/>
      <c r="G1" s="229"/>
      <c r="H1" s="229"/>
      <c r="I1" s="229"/>
    </row>
    <row r="2" spans="1:9" ht="9.9499999999999993" customHeight="1">
      <c r="A2" s="219"/>
      <c r="B2" s="219"/>
      <c r="C2" s="219"/>
      <c r="D2" s="219"/>
      <c r="E2" s="219"/>
      <c r="F2" s="219"/>
      <c r="G2" s="219"/>
      <c r="H2" s="219"/>
      <c r="I2" s="219"/>
    </row>
    <row r="3" spans="1:9" s="18" customFormat="1" ht="48" customHeight="1">
      <c r="A3" s="85" t="s">
        <v>0</v>
      </c>
      <c r="B3" s="86" t="s">
        <v>1</v>
      </c>
      <c r="C3" s="85" t="s">
        <v>2</v>
      </c>
      <c r="D3" s="85">
        <v>2566</v>
      </c>
      <c r="E3" s="85">
        <v>2567</v>
      </c>
      <c r="F3" s="85">
        <v>2568</v>
      </c>
      <c r="G3" s="85">
        <v>2569</v>
      </c>
      <c r="H3" s="85">
        <v>2570</v>
      </c>
      <c r="I3" s="85" t="s">
        <v>105</v>
      </c>
    </row>
    <row r="4" spans="1:9" s="18" customFormat="1" ht="24.95" customHeight="1">
      <c r="A4" s="87" t="s">
        <v>103</v>
      </c>
      <c r="B4" s="88"/>
      <c r="C4" s="89"/>
      <c r="D4" s="90">
        <f>SUM(D5,D93,D137,D170,D223)</f>
        <v>360261000</v>
      </c>
      <c r="E4" s="90">
        <f>SUM(E5,E93,E137,E170,E223)</f>
        <v>435384110</v>
      </c>
      <c r="F4" s="90">
        <f>SUM(F5,F93,F137,F170,F223)</f>
        <v>283748710</v>
      </c>
      <c r="G4" s="90">
        <f>SUM(G5,G93,G137,G170,G223)</f>
        <v>167748710</v>
      </c>
      <c r="H4" s="90">
        <f>SUM(H5,H93,H137,H170,H223)</f>
        <v>173748710</v>
      </c>
      <c r="I4" s="90">
        <f t="shared" ref="I4:I49" si="0">SUM(D4:H4)</f>
        <v>1420891240</v>
      </c>
    </row>
    <row r="5" spans="1:9" s="15" customFormat="1" ht="24.95" customHeight="1">
      <c r="A5" s="230" t="s">
        <v>239</v>
      </c>
      <c r="B5" s="231"/>
      <c r="C5" s="91"/>
      <c r="D5" s="190">
        <f>SUM(D6,D35,D79,D84)</f>
        <v>210224300</v>
      </c>
      <c r="E5" s="190">
        <f>SUM(E6,E35,E79,E84)</f>
        <v>231887260</v>
      </c>
      <c r="F5" s="190">
        <f>SUM(F6,F35,F79,F84)</f>
        <v>193287260</v>
      </c>
      <c r="G5" s="190">
        <f>SUM(G6,G35,G79,G84)</f>
        <v>77287260</v>
      </c>
      <c r="H5" s="190">
        <f>SUM(H6,H35,H79,H84)</f>
        <v>83287260</v>
      </c>
      <c r="I5" s="190">
        <f t="shared" si="0"/>
        <v>795973340</v>
      </c>
    </row>
    <row r="6" spans="1:9" s="15" customFormat="1" ht="24.95" customHeight="1">
      <c r="A6" s="92"/>
      <c r="B6" s="92" t="s">
        <v>177</v>
      </c>
      <c r="C6" s="93"/>
      <c r="D6" s="191">
        <f>D7</f>
        <v>177500000</v>
      </c>
      <c r="E6" s="191">
        <f>E7</f>
        <v>193600000</v>
      </c>
      <c r="F6" s="191">
        <f>F7</f>
        <v>155000000</v>
      </c>
      <c r="G6" s="191">
        <f>G7</f>
        <v>39000000</v>
      </c>
      <c r="H6" s="191">
        <f>H7</f>
        <v>45000000</v>
      </c>
      <c r="I6" s="192">
        <f t="shared" si="0"/>
        <v>610100000</v>
      </c>
    </row>
    <row r="7" spans="1:9" s="18" customFormat="1">
      <c r="A7" s="35">
        <v>1</v>
      </c>
      <c r="B7" s="67" t="s">
        <v>206</v>
      </c>
      <c r="C7" s="40"/>
      <c r="D7" s="193">
        <f>SUM(D8,D30)</f>
        <v>177500000</v>
      </c>
      <c r="E7" s="193">
        <f>SUM(E8,E30)</f>
        <v>193600000</v>
      </c>
      <c r="F7" s="193">
        <f>SUM(F8,F30)</f>
        <v>155000000</v>
      </c>
      <c r="G7" s="193">
        <f>SUM(G8,G30)</f>
        <v>39000000</v>
      </c>
      <c r="H7" s="193">
        <f>SUM(H8,H30)</f>
        <v>45000000</v>
      </c>
      <c r="I7" s="193">
        <f t="shared" si="0"/>
        <v>610100000</v>
      </c>
    </row>
    <row r="8" spans="1:9" s="18" customFormat="1">
      <c r="A8" s="66"/>
      <c r="B8" s="108" t="s">
        <v>227</v>
      </c>
      <c r="C8" s="66"/>
      <c r="D8" s="195">
        <f>SUM(D9:D29)</f>
        <v>139000000</v>
      </c>
      <c r="E8" s="195">
        <f>SUM(E9:E29)</f>
        <v>145000000</v>
      </c>
      <c r="F8" s="195">
        <f>SUM(F9:F29)</f>
        <v>155000000</v>
      </c>
      <c r="G8" s="195">
        <f>SUM(G9:G29)</f>
        <v>39000000</v>
      </c>
      <c r="H8" s="195">
        <f>SUM(H9:H29)</f>
        <v>45000000</v>
      </c>
      <c r="I8" s="195">
        <f t="shared" si="0"/>
        <v>523000000</v>
      </c>
    </row>
    <row r="9" spans="1:9" s="218" customFormat="1">
      <c r="A9" s="31"/>
      <c r="B9" s="34" t="s">
        <v>142</v>
      </c>
      <c r="C9" s="1" t="s">
        <v>5</v>
      </c>
      <c r="D9" s="95">
        <v>12000000</v>
      </c>
      <c r="E9" s="95">
        <v>0</v>
      </c>
      <c r="F9" s="95">
        <v>0</v>
      </c>
      <c r="G9" s="95">
        <v>0</v>
      </c>
      <c r="H9" s="95">
        <v>0</v>
      </c>
      <c r="I9" s="95">
        <f t="shared" si="0"/>
        <v>12000000</v>
      </c>
    </row>
    <row r="10" spans="1:9" s="218" customFormat="1">
      <c r="A10" s="31"/>
      <c r="B10" s="1" t="s">
        <v>140</v>
      </c>
      <c r="C10" s="1" t="s">
        <v>5</v>
      </c>
      <c r="D10" s="95">
        <v>27000000</v>
      </c>
      <c r="E10" s="95">
        <v>0</v>
      </c>
      <c r="F10" s="95">
        <v>0</v>
      </c>
      <c r="G10" s="95">
        <v>0</v>
      </c>
      <c r="H10" s="95">
        <v>0</v>
      </c>
      <c r="I10" s="95">
        <f t="shared" si="0"/>
        <v>27000000</v>
      </c>
    </row>
    <row r="11" spans="1:9" s="23" customFormat="1">
      <c r="A11" s="55"/>
      <c r="B11" s="68" t="s">
        <v>143</v>
      </c>
      <c r="C11" s="46" t="s">
        <v>5</v>
      </c>
      <c r="D11" s="96">
        <v>25000000</v>
      </c>
      <c r="E11" s="96">
        <v>0</v>
      </c>
      <c r="F11" s="96">
        <v>0</v>
      </c>
      <c r="G11" s="96">
        <v>0</v>
      </c>
      <c r="H11" s="96">
        <v>0</v>
      </c>
      <c r="I11" s="96">
        <f t="shared" si="0"/>
        <v>25000000</v>
      </c>
    </row>
    <row r="12" spans="1:9" s="218" customFormat="1">
      <c r="A12" s="31"/>
      <c r="B12" s="34" t="s">
        <v>144</v>
      </c>
      <c r="C12" s="1" t="s">
        <v>5</v>
      </c>
      <c r="D12" s="95">
        <v>25000000</v>
      </c>
      <c r="E12" s="95">
        <v>0</v>
      </c>
      <c r="F12" s="95">
        <v>0</v>
      </c>
      <c r="G12" s="95">
        <v>0</v>
      </c>
      <c r="H12" s="95">
        <v>0</v>
      </c>
      <c r="I12" s="95">
        <f t="shared" si="0"/>
        <v>25000000</v>
      </c>
    </row>
    <row r="13" spans="1:9" s="23" customFormat="1" ht="48" customHeight="1">
      <c r="A13" s="55"/>
      <c r="B13" s="46" t="s">
        <v>145</v>
      </c>
      <c r="C13" s="46" t="s">
        <v>5</v>
      </c>
      <c r="D13" s="96">
        <v>25000000</v>
      </c>
      <c r="E13" s="96">
        <v>0</v>
      </c>
      <c r="F13" s="96">
        <v>0</v>
      </c>
      <c r="G13" s="96">
        <v>0</v>
      </c>
      <c r="H13" s="96">
        <v>0</v>
      </c>
      <c r="I13" s="96">
        <f t="shared" si="0"/>
        <v>25000000</v>
      </c>
    </row>
    <row r="14" spans="1:9" s="218" customFormat="1">
      <c r="A14" s="31"/>
      <c r="B14" s="1" t="s">
        <v>146</v>
      </c>
      <c r="C14" s="1" t="s">
        <v>5</v>
      </c>
      <c r="D14" s="95">
        <v>25000000</v>
      </c>
      <c r="E14" s="95">
        <v>0</v>
      </c>
      <c r="F14" s="95">
        <v>0</v>
      </c>
      <c r="G14" s="95">
        <v>0</v>
      </c>
      <c r="H14" s="95">
        <v>0</v>
      </c>
      <c r="I14" s="95">
        <f>SUM(D14:H14)</f>
        <v>25000000</v>
      </c>
    </row>
    <row r="15" spans="1:9" s="218" customFormat="1">
      <c r="A15" s="31"/>
      <c r="B15" s="1" t="s">
        <v>7</v>
      </c>
      <c r="C15" s="1" t="s">
        <v>5</v>
      </c>
      <c r="D15" s="95">
        <v>0</v>
      </c>
      <c r="E15" s="95">
        <v>25000000</v>
      </c>
      <c r="F15" s="95">
        <v>0</v>
      </c>
      <c r="G15" s="95">
        <v>0</v>
      </c>
      <c r="H15" s="95">
        <v>0</v>
      </c>
      <c r="I15" s="95">
        <f>SUM(D15:H15)</f>
        <v>25000000</v>
      </c>
    </row>
    <row r="16" spans="1:9" s="218" customFormat="1">
      <c r="A16" s="11"/>
      <c r="B16" s="3" t="s">
        <v>243</v>
      </c>
      <c r="C16" s="3" t="s">
        <v>5</v>
      </c>
      <c r="D16" s="97">
        <v>0</v>
      </c>
      <c r="E16" s="97">
        <v>10000000</v>
      </c>
      <c r="F16" s="97">
        <v>0</v>
      </c>
      <c r="G16" s="97">
        <v>0</v>
      </c>
      <c r="H16" s="97">
        <v>0</v>
      </c>
      <c r="I16" s="97">
        <f>SUM(D16:H16)</f>
        <v>10000000</v>
      </c>
    </row>
    <row r="17" spans="1:9" s="23" customFormat="1" ht="48">
      <c r="A17" s="20"/>
      <c r="B17" s="183" t="s">
        <v>242</v>
      </c>
      <c r="C17" s="22" t="s">
        <v>5</v>
      </c>
      <c r="D17" s="98">
        <v>0</v>
      </c>
      <c r="E17" s="196">
        <v>110000000</v>
      </c>
      <c r="F17" s="196">
        <v>0</v>
      </c>
      <c r="G17" s="197">
        <v>0</v>
      </c>
      <c r="H17" s="196">
        <v>0</v>
      </c>
      <c r="I17" s="196">
        <f t="shared" ref="I17:I29" si="1">SUM(D17:H17)</f>
        <v>110000000</v>
      </c>
    </row>
    <row r="18" spans="1:9" s="23" customFormat="1">
      <c r="A18" s="20"/>
      <c r="B18" s="63" t="s">
        <v>136</v>
      </c>
      <c r="C18" s="22" t="s">
        <v>5</v>
      </c>
      <c r="D18" s="98">
        <v>0</v>
      </c>
      <c r="E18" s="98">
        <v>0</v>
      </c>
      <c r="F18" s="98">
        <v>25000000</v>
      </c>
      <c r="G18" s="99">
        <v>0</v>
      </c>
      <c r="H18" s="98">
        <v>0</v>
      </c>
      <c r="I18" s="98">
        <f t="shared" si="1"/>
        <v>25000000</v>
      </c>
    </row>
    <row r="19" spans="1:9" s="23" customFormat="1" ht="48">
      <c r="A19" s="20"/>
      <c r="B19" s="64" t="s">
        <v>248</v>
      </c>
      <c r="C19" s="22" t="s">
        <v>5</v>
      </c>
      <c r="D19" s="98">
        <v>0</v>
      </c>
      <c r="E19" s="98">
        <v>0</v>
      </c>
      <c r="F19" s="99">
        <v>90000000</v>
      </c>
      <c r="G19" s="98">
        <v>0</v>
      </c>
      <c r="H19" s="98">
        <v>0</v>
      </c>
      <c r="I19" s="98">
        <f t="shared" si="1"/>
        <v>90000000</v>
      </c>
    </row>
    <row r="20" spans="1:9" s="23" customFormat="1">
      <c r="A20" s="20"/>
      <c r="B20" s="64" t="s">
        <v>137</v>
      </c>
      <c r="C20" s="22" t="s">
        <v>5</v>
      </c>
      <c r="D20" s="98">
        <v>0</v>
      </c>
      <c r="E20" s="98">
        <v>0</v>
      </c>
      <c r="F20" s="99">
        <v>25000000</v>
      </c>
      <c r="G20" s="98">
        <v>0</v>
      </c>
      <c r="H20" s="98">
        <v>0</v>
      </c>
      <c r="I20" s="98">
        <f t="shared" si="1"/>
        <v>25000000</v>
      </c>
    </row>
    <row r="21" spans="1:9" s="23" customFormat="1">
      <c r="A21" s="20"/>
      <c r="B21" s="64" t="s">
        <v>138</v>
      </c>
      <c r="C21" s="22" t="s">
        <v>5</v>
      </c>
      <c r="D21" s="98"/>
      <c r="E21" s="98"/>
      <c r="F21" s="99">
        <v>15000000</v>
      </c>
      <c r="G21" s="98"/>
      <c r="H21" s="98"/>
      <c r="I21" s="98">
        <f t="shared" si="1"/>
        <v>15000000</v>
      </c>
    </row>
    <row r="22" spans="1:9" s="218" customFormat="1">
      <c r="A22" s="11"/>
      <c r="B22" s="3" t="s">
        <v>8</v>
      </c>
      <c r="C22" s="3" t="s">
        <v>5</v>
      </c>
      <c r="D22" s="97">
        <v>0</v>
      </c>
      <c r="E22" s="97">
        <v>0</v>
      </c>
      <c r="F22" s="97">
        <v>0</v>
      </c>
      <c r="G22" s="97">
        <v>8000000</v>
      </c>
      <c r="H22" s="97">
        <v>0</v>
      </c>
      <c r="I22" s="97">
        <f t="shared" si="1"/>
        <v>8000000</v>
      </c>
    </row>
    <row r="23" spans="1:9" s="23" customFormat="1">
      <c r="A23" s="20"/>
      <c r="B23" s="64" t="s">
        <v>139</v>
      </c>
      <c r="C23" s="22" t="s">
        <v>5</v>
      </c>
      <c r="D23" s="98">
        <v>0</v>
      </c>
      <c r="E23" s="98">
        <v>0</v>
      </c>
      <c r="F23" s="99">
        <v>0</v>
      </c>
      <c r="G23" s="98">
        <v>15000000</v>
      </c>
      <c r="H23" s="98">
        <v>0</v>
      </c>
      <c r="I23" s="98">
        <f t="shared" si="1"/>
        <v>15000000</v>
      </c>
    </row>
    <row r="24" spans="1:9" s="23" customFormat="1" ht="48" customHeight="1">
      <c r="A24" s="20"/>
      <c r="B24" s="63" t="s">
        <v>108</v>
      </c>
      <c r="C24" s="22" t="s">
        <v>5</v>
      </c>
      <c r="D24" s="98">
        <v>0</v>
      </c>
      <c r="E24" s="98">
        <v>0</v>
      </c>
      <c r="F24" s="99">
        <v>0</v>
      </c>
      <c r="G24" s="99">
        <v>8000000</v>
      </c>
      <c r="H24" s="98">
        <v>0</v>
      </c>
      <c r="I24" s="98">
        <f t="shared" si="1"/>
        <v>8000000</v>
      </c>
    </row>
    <row r="25" spans="1:9" s="218" customFormat="1">
      <c r="A25" s="11"/>
      <c r="B25" s="182" t="s">
        <v>109</v>
      </c>
      <c r="C25" s="22" t="s">
        <v>5</v>
      </c>
      <c r="D25" s="98">
        <v>0</v>
      </c>
      <c r="E25" s="98">
        <v>0</v>
      </c>
      <c r="F25" s="98">
        <v>0</v>
      </c>
      <c r="G25" s="99">
        <v>8000000</v>
      </c>
      <c r="H25" s="98">
        <v>0</v>
      </c>
      <c r="I25" s="97">
        <f t="shared" si="1"/>
        <v>8000000</v>
      </c>
    </row>
    <row r="26" spans="1:9" s="218" customFormat="1">
      <c r="A26" s="11"/>
      <c r="B26" s="65" t="s">
        <v>110</v>
      </c>
      <c r="C26" s="22" t="s">
        <v>5</v>
      </c>
      <c r="D26" s="98">
        <v>0</v>
      </c>
      <c r="E26" s="98">
        <v>0</v>
      </c>
      <c r="F26" s="98">
        <v>0</v>
      </c>
      <c r="G26" s="98">
        <v>0</v>
      </c>
      <c r="H26" s="99">
        <v>12000000</v>
      </c>
      <c r="I26" s="97">
        <f t="shared" si="1"/>
        <v>12000000</v>
      </c>
    </row>
    <row r="27" spans="1:9" s="218" customFormat="1">
      <c r="A27" s="11"/>
      <c r="B27" s="65" t="s">
        <v>107</v>
      </c>
      <c r="C27" s="22" t="s">
        <v>5</v>
      </c>
      <c r="D27" s="97">
        <v>0</v>
      </c>
      <c r="E27" s="97">
        <v>0</v>
      </c>
      <c r="F27" s="99">
        <v>0</v>
      </c>
      <c r="G27" s="97">
        <v>0</v>
      </c>
      <c r="H27" s="97">
        <v>9000000</v>
      </c>
      <c r="I27" s="97">
        <f t="shared" si="1"/>
        <v>9000000</v>
      </c>
    </row>
    <row r="28" spans="1:9" s="218" customFormat="1">
      <c r="A28" s="11"/>
      <c r="B28" s="65" t="s">
        <v>111</v>
      </c>
      <c r="C28" s="22" t="s">
        <v>5</v>
      </c>
      <c r="D28" s="98">
        <v>0</v>
      </c>
      <c r="E28" s="98">
        <v>0</v>
      </c>
      <c r="F28" s="98">
        <v>0</v>
      </c>
      <c r="G28" s="98">
        <v>0</v>
      </c>
      <c r="H28" s="99">
        <v>9000000</v>
      </c>
      <c r="I28" s="97">
        <f t="shared" si="1"/>
        <v>9000000</v>
      </c>
    </row>
    <row r="29" spans="1:9" s="218" customFormat="1">
      <c r="A29" s="62"/>
      <c r="B29" s="198" t="s">
        <v>141</v>
      </c>
      <c r="C29" s="56" t="s">
        <v>5</v>
      </c>
      <c r="D29" s="100">
        <v>0</v>
      </c>
      <c r="E29" s="100">
        <v>0</v>
      </c>
      <c r="F29" s="100">
        <v>0</v>
      </c>
      <c r="G29" s="100">
        <v>0</v>
      </c>
      <c r="H29" s="101">
        <v>15000000</v>
      </c>
      <c r="I29" s="102">
        <f t="shared" si="1"/>
        <v>15000000</v>
      </c>
    </row>
    <row r="30" spans="1:9" s="18" customFormat="1">
      <c r="A30" s="103"/>
      <c r="B30" s="66" t="s">
        <v>228</v>
      </c>
      <c r="C30" s="66"/>
      <c r="D30" s="94">
        <f>SUM(D31:D34)</f>
        <v>38500000</v>
      </c>
      <c r="E30" s="94">
        <f>SUM(E31:E34)</f>
        <v>48600000</v>
      </c>
      <c r="F30" s="94">
        <f>SUM(F31:F34)</f>
        <v>0</v>
      </c>
      <c r="G30" s="94">
        <f>SUM(G31:G34)</f>
        <v>0</v>
      </c>
      <c r="H30" s="94">
        <f>SUM(H31:H34)</f>
        <v>0</v>
      </c>
      <c r="I30" s="94">
        <f t="shared" si="0"/>
        <v>87100000</v>
      </c>
    </row>
    <row r="31" spans="1:9" s="23" customFormat="1" ht="48">
      <c r="A31" s="55"/>
      <c r="B31" s="1" t="s">
        <v>147</v>
      </c>
      <c r="C31" s="46" t="s">
        <v>6</v>
      </c>
      <c r="D31" s="96">
        <v>28500000</v>
      </c>
      <c r="E31" s="96">
        <v>0</v>
      </c>
      <c r="F31" s="96">
        <v>0</v>
      </c>
      <c r="G31" s="96">
        <v>0</v>
      </c>
      <c r="H31" s="96">
        <v>0</v>
      </c>
      <c r="I31" s="96">
        <f t="shared" si="0"/>
        <v>28500000</v>
      </c>
    </row>
    <row r="32" spans="1:9" s="23" customFormat="1" ht="48">
      <c r="A32" s="55"/>
      <c r="B32" s="1" t="s">
        <v>249</v>
      </c>
      <c r="C32" s="46" t="s">
        <v>6</v>
      </c>
      <c r="D32" s="96">
        <v>10000000</v>
      </c>
      <c r="E32" s="96">
        <v>0</v>
      </c>
      <c r="F32" s="96">
        <v>0</v>
      </c>
      <c r="G32" s="96">
        <v>0</v>
      </c>
      <c r="H32" s="96">
        <v>0</v>
      </c>
      <c r="I32" s="96">
        <f t="shared" si="0"/>
        <v>10000000</v>
      </c>
    </row>
    <row r="33" spans="1:9" s="23" customFormat="1" ht="48" customHeight="1">
      <c r="A33" s="20"/>
      <c r="B33" s="3" t="s">
        <v>262</v>
      </c>
      <c r="C33" s="22" t="s">
        <v>6</v>
      </c>
      <c r="D33" s="98">
        <v>0</v>
      </c>
      <c r="E33" s="98">
        <v>22200000</v>
      </c>
      <c r="F33" s="98">
        <v>0</v>
      </c>
      <c r="G33" s="98">
        <v>0</v>
      </c>
      <c r="H33" s="98">
        <v>0</v>
      </c>
      <c r="I33" s="98">
        <f>SUM(D33:H33)</f>
        <v>22200000</v>
      </c>
    </row>
    <row r="34" spans="1:9" s="23" customFormat="1" ht="48">
      <c r="A34" s="55"/>
      <c r="B34" s="1" t="s">
        <v>250</v>
      </c>
      <c r="C34" s="46" t="s">
        <v>6</v>
      </c>
      <c r="D34" s="96">
        <v>0</v>
      </c>
      <c r="E34" s="96">
        <v>26400000</v>
      </c>
      <c r="F34" s="96">
        <v>0</v>
      </c>
      <c r="G34" s="96">
        <v>0</v>
      </c>
      <c r="H34" s="96">
        <v>0</v>
      </c>
      <c r="I34" s="96">
        <f t="shared" si="0"/>
        <v>26400000</v>
      </c>
    </row>
    <row r="35" spans="1:9" s="19" customFormat="1">
      <c r="A35" s="104"/>
      <c r="B35" s="72" t="s">
        <v>150</v>
      </c>
      <c r="C35" s="105"/>
      <c r="D35" s="106">
        <f>SUM(D36,D42,D50,D56,D61,D69,D74)</f>
        <v>27734300</v>
      </c>
      <c r="E35" s="106">
        <f>SUM(E36,E42,E50,E56,E61,E69,E74)</f>
        <v>32879260</v>
      </c>
      <c r="F35" s="106">
        <f>SUM(F36,F42,F50,F56,F61,F69,F74)</f>
        <v>32879260</v>
      </c>
      <c r="G35" s="106">
        <f>SUM(G36,G42,G50,G56,G61,G69,G74)</f>
        <v>32879260</v>
      </c>
      <c r="H35" s="106">
        <f>SUM(H36,H42,H50,H56,H61,H69,H74)</f>
        <v>32879260</v>
      </c>
      <c r="I35" s="215">
        <f t="shared" si="0"/>
        <v>159251340</v>
      </c>
    </row>
    <row r="36" spans="1:9" s="19" customFormat="1">
      <c r="A36" s="39">
        <v>2</v>
      </c>
      <c r="B36" s="67" t="s">
        <v>207</v>
      </c>
      <c r="C36" s="57"/>
      <c r="D36" s="107">
        <f>D37</f>
        <v>1044500</v>
      </c>
      <c r="E36" s="107">
        <f>E37</f>
        <v>1770000</v>
      </c>
      <c r="F36" s="107">
        <f>F37</f>
        <v>1770000</v>
      </c>
      <c r="G36" s="107">
        <f>G37</f>
        <v>1770000</v>
      </c>
      <c r="H36" s="107">
        <f>H37</f>
        <v>1770000</v>
      </c>
      <c r="I36" s="107">
        <f t="shared" si="0"/>
        <v>8124500</v>
      </c>
    </row>
    <row r="37" spans="1:9" s="19" customFormat="1">
      <c r="A37" s="103"/>
      <c r="B37" s="75" t="s">
        <v>151</v>
      </c>
      <c r="C37" s="108"/>
      <c r="D37" s="109">
        <f>SUM(D38:D41)</f>
        <v>1044500</v>
      </c>
      <c r="E37" s="109">
        <f>SUM(E38:E41)</f>
        <v>1770000</v>
      </c>
      <c r="F37" s="109">
        <f>SUM(F38:F41)</f>
        <v>1770000</v>
      </c>
      <c r="G37" s="109">
        <f>SUM(G38:G41)</f>
        <v>1770000</v>
      </c>
      <c r="H37" s="109">
        <f>SUM(H38:H41)</f>
        <v>1770000</v>
      </c>
      <c r="I37" s="94">
        <f t="shared" si="0"/>
        <v>8124500</v>
      </c>
    </row>
    <row r="38" spans="1:9" s="218" customFormat="1">
      <c r="A38" s="31"/>
      <c r="B38" s="1" t="s">
        <v>231</v>
      </c>
      <c r="C38" s="34" t="s">
        <v>11</v>
      </c>
      <c r="D38" s="2">
        <v>710000</v>
      </c>
      <c r="E38" s="2">
        <v>1100000</v>
      </c>
      <c r="F38" s="2">
        <v>1100000</v>
      </c>
      <c r="G38" s="2">
        <v>1100000</v>
      </c>
      <c r="H38" s="2">
        <v>1100000</v>
      </c>
      <c r="I38" s="95">
        <f t="shared" si="0"/>
        <v>5110000</v>
      </c>
    </row>
    <row r="39" spans="1:9" s="23" customFormat="1" ht="48">
      <c r="A39" s="20"/>
      <c r="B39" s="22" t="s">
        <v>148</v>
      </c>
      <c r="C39" s="22" t="s">
        <v>101</v>
      </c>
      <c r="D39" s="21">
        <v>60000</v>
      </c>
      <c r="E39" s="21">
        <v>0</v>
      </c>
      <c r="F39" s="21">
        <v>0</v>
      </c>
      <c r="G39" s="21">
        <v>0</v>
      </c>
      <c r="H39" s="21">
        <v>0</v>
      </c>
      <c r="I39" s="98">
        <f t="shared" si="0"/>
        <v>60000</v>
      </c>
    </row>
    <row r="40" spans="1:9" s="23" customFormat="1">
      <c r="A40" s="55"/>
      <c r="B40" s="3" t="s">
        <v>9</v>
      </c>
      <c r="C40" s="5" t="s">
        <v>11</v>
      </c>
      <c r="D40" s="47">
        <v>274500</v>
      </c>
      <c r="E40" s="4">
        <v>300000</v>
      </c>
      <c r="F40" s="4">
        <v>300000</v>
      </c>
      <c r="G40" s="4">
        <v>300000</v>
      </c>
      <c r="H40" s="4">
        <v>300000</v>
      </c>
      <c r="I40" s="97">
        <f t="shared" si="0"/>
        <v>1474500</v>
      </c>
    </row>
    <row r="41" spans="1:9" s="19" customFormat="1" ht="24" customHeight="1">
      <c r="A41" s="20"/>
      <c r="B41" s="53" t="s">
        <v>10</v>
      </c>
      <c r="C41" s="22" t="s">
        <v>15</v>
      </c>
      <c r="D41" s="226">
        <v>0</v>
      </c>
      <c r="E41" s="226">
        <v>370000</v>
      </c>
      <c r="F41" s="226">
        <v>370000</v>
      </c>
      <c r="G41" s="226">
        <v>370000</v>
      </c>
      <c r="H41" s="226">
        <v>370000</v>
      </c>
      <c r="I41" s="97">
        <f t="shared" si="0"/>
        <v>1480000</v>
      </c>
    </row>
    <row r="42" spans="1:9" s="18" customFormat="1">
      <c r="A42" s="39">
        <v>3</v>
      </c>
      <c r="B42" s="67" t="s">
        <v>208</v>
      </c>
      <c r="C42" s="57"/>
      <c r="D42" s="41">
        <f>D43</f>
        <v>4724800</v>
      </c>
      <c r="E42" s="41">
        <f>E43</f>
        <v>6179200</v>
      </c>
      <c r="F42" s="41">
        <f>F43</f>
        <v>6179200</v>
      </c>
      <c r="G42" s="41">
        <f>G43</f>
        <v>6179200</v>
      </c>
      <c r="H42" s="41">
        <f>H43</f>
        <v>6179200</v>
      </c>
      <c r="I42" s="41">
        <f t="shared" si="0"/>
        <v>29441600</v>
      </c>
    </row>
    <row r="43" spans="1:9" s="19" customFormat="1">
      <c r="A43" s="85"/>
      <c r="B43" s="71" t="s">
        <v>153</v>
      </c>
      <c r="C43" s="110"/>
      <c r="D43" s="111">
        <f>SUM(D44:D49)</f>
        <v>4724800</v>
      </c>
      <c r="E43" s="111">
        <f>SUM(E44:E49)</f>
        <v>6179200</v>
      </c>
      <c r="F43" s="111">
        <f>SUM(F44:F49)</f>
        <v>6179200</v>
      </c>
      <c r="G43" s="111">
        <f>SUM(G44:G49)</f>
        <v>6179200</v>
      </c>
      <c r="H43" s="111">
        <f>SUM(H44:H49)</f>
        <v>6179200</v>
      </c>
      <c r="I43" s="94">
        <f t="shared" si="0"/>
        <v>29441600</v>
      </c>
    </row>
    <row r="44" spans="1:9" s="10" customFormat="1">
      <c r="A44" s="6"/>
      <c r="B44" s="7" t="s">
        <v>12</v>
      </c>
      <c r="C44" s="9" t="s">
        <v>3</v>
      </c>
      <c r="D44" s="8">
        <v>1782000</v>
      </c>
      <c r="E44" s="8">
        <v>1442000</v>
      </c>
      <c r="F44" s="8">
        <v>1442000</v>
      </c>
      <c r="G44" s="8">
        <v>1442000</v>
      </c>
      <c r="H44" s="8">
        <v>1442000</v>
      </c>
      <c r="I44" s="95">
        <f t="shared" si="0"/>
        <v>7550000</v>
      </c>
    </row>
    <row r="45" spans="1:9" s="10" customFormat="1">
      <c r="A45" s="11"/>
      <c r="B45" s="12" t="s">
        <v>19</v>
      </c>
      <c r="C45" s="14" t="s">
        <v>13</v>
      </c>
      <c r="D45" s="13">
        <v>2142800</v>
      </c>
      <c r="E45" s="13">
        <v>313000</v>
      </c>
      <c r="F45" s="13">
        <v>313000</v>
      </c>
      <c r="G45" s="13">
        <v>313000</v>
      </c>
      <c r="H45" s="13">
        <v>313000</v>
      </c>
      <c r="I45" s="95">
        <f>SUM(D45:H45)</f>
        <v>3394800</v>
      </c>
    </row>
    <row r="46" spans="1:9" s="10" customFormat="1">
      <c r="A46" s="27"/>
      <c r="B46" s="28" t="s">
        <v>20</v>
      </c>
      <c r="C46" s="24" t="s">
        <v>11</v>
      </c>
      <c r="D46" s="29">
        <v>800000</v>
      </c>
      <c r="E46" s="29">
        <v>800000</v>
      </c>
      <c r="F46" s="29">
        <v>800000</v>
      </c>
      <c r="G46" s="29">
        <v>800000</v>
      </c>
      <c r="H46" s="29">
        <v>800000</v>
      </c>
      <c r="I46" s="95">
        <f>SUM(D46:H46)</f>
        <v>4000000</v>
      </c>
    </row>
    <row r="47" spans="1:9" s="10" customFormat="1">
      <c r="A47" s="50"/>
      <c r="B47" s="69" t="s">
        <v>152</v>
      </c>
      <c r="C47" s="14" t="s">
        <v>3</v>
      </c>
      <c r="D47" s="70">
        <v>0</v>
      </c>
      <c r="E47" s="70">
        <v>1148200</v>
      </c>
      <c r="F47" s="70">
        <v>1148200</v>
      </c>
      <c r="G47" s="70">
        <v>1148200</v>
      </c>
      <c r="H47" s="70">
        <v>1148200</v>
      </c>
      <c r="I47" s="96">
        <f>SUM(D47:H47)</f>
        <v>4592800</v>
      </c>
    </row>
    <row r="48" spans="1:9" s="10" customFormat="1">
      <c r="A48" s="50"/>
      <c r="B48" s="69" t="s">
        <v>232</v>
      </c>
      <c r="C48" s="14" t="s">
        <v>3</v>
      </c>
      <c r="D48" s="70">
        <v>0</v>
      </c>
      <c r="E48" s="70">
        <v>1376000</v>
      </c>
      <c r="F48" s="70">
        <v>1376000</v>
      </c>
      <c r="G48" s="70">
        <v>1376000</v>
      </c>
      <c r="H48" s="70">
        <v>1376000</v>
      </c>
      <c r="I48" s="96">
        <f>SUM(D48:H48)</f>
        <v>5504000</v>
      </c>
    </row>
    <row r="49" spans="1:9" s="23" customFormat="1" ht="48">
      <c r="A49" s="50"/>
      <c r="B49" s="51" t="s">
        <v>18</v>
      </c>
      <c r="C49" s="51" t="s">
        <v>101</v>
      </c>
      <c r="D49" s="70">
        <v>0</v>
      </c>
      <c r="E49" s="184">
        <v>1100000</v>
      </c>
      <c r="F49" s="184">
        <v>1100000</v>
      </c>
      <c r="G49" s="184">
        <v>1100000</v>
      </c>
      <c r="H49" s="184">
        <v>1100000</v>
      </c>
      <c r="I49" s="173">
        <f t="shared" si="0"/>
        <v>4400000</v>
      </c>
    </row>
    <row r="50" spans="1:9" s="15" customFormat="1">
      <c r="A50" s="35">
        <v>4</v>
      </c>
      <c r="B50" s="188" t="s">
        <v>209</v>
      </c>
      <c r="C50" s="26"/>
      <c r="D50" s="37">
        <f>D51</f>
        <v>4750000</v>
      </c>
      <c r="E50" s="37">
        <f>E51</f>
        <v>5188060</v>
      </c>
      <c r="F50" s="37">
        <f>F51</f>
        <v>5188060</v>
      </c>
      <c r="G50" s="37">
        <f>G51</f>
        <v>5188060</v>
      </c>
      <c r="H50" s="37">
        <f>H51</f>
        <v>5188060</v>
      </c>
      <c r="I50" s="41">
        <f>SUM(D50:H50)</f>
        <v>25502240</v>
      </c>
    </row>
    <row r="51" spans="1:9" s="15" customFormat="1">
      <c r="A51" s="80"/>
      <c r="B51" s="76" t="s">
        <v>154</v>
      </c>
      <c r="C51" s="81"/>
      <c r="D51" s="82">
        <f>SUM(D52:D55)</f>
        <v>4750000</v>
      </c>
      <c r="E51" s="82">
        <f>SUM(E52:E55)</f>
        <v>5188060</v>
      </c>
      <c r="F51" s="82">
        <f>SUM(F52:F55)</f>
        <v>5188060</v>
      </c>
      <c r="G51" s="82">
        <f>SUM(G52:G55)</f>
        <v>5188060</v>
      </c>
      <c r="H51" s="82">
        <f>SUM(H52:H55)</f>
        <v>5188060</v>
      </c>
      <c r="I51" s="94">
        <f t="shared" ref="I51:I55" si="2">SUM(D51:H51)</f>
        <v>25502240</v>
      </c>
    </row>
    <row r="52" spans="1:9" s="10" customFormat="1">
      <c r="A52" s="31"/>
      <c r="B52" s="32" t="s">
        <v>233</v>
      </c>
      <c r="C52" s="25" t="s">
        <v>14</v>
      </c>
      <c r="D52" s="54">
        <v>4750000</v>
      </c>
      <c r="E52" s="54">
        <v>3240000</v>
      </c>
      <c r="F52" s="54">
        <v>3240000</v>
      </c>
      <c r="G52" s="54">
        <v>3240000</v>
      </c>
      <c r="H52" s="54">
        <v>3240000</v>
      </c>
      <c r="I52" s="95">
        <f t="shared" si="2"/>
        <v>17710000</v>
      </c>
    </row>
    <row r="53" spans="1:9" s="10" customFormat="1">
      <c r="A53" s="11"/>
      <c r="B53" s="12" t="s">
        <v>21</v>
      </c>
      <c r="C53" s="14" t="s">
        <v>14</v>
      </c>
      <c r="D53" s="13">
        <v>0</v>
      </c>
      <c r="E53" s="13">
        <v>923040</v>
      </c>
      <c r="F53" s="13">
        <v>923040</v>
      </c>
      <c r="G53" s="13">
        <v>923040</v>
      </c>
      <c r="H53" s="13">
        <v>923040</v>
      </c>
      <c r="I53" s="95">
        <f t="shared" si="2"/>
        <v>3692160</v>
      </c>
    </row>
    <row r="54" spans="1:9" s="10" customFormat="1">
      <c r="A54" s="11"/>
      <c r="B54" s="12" t="s">
        <v>22</v>
      </c>
      <c r="C54" s="14" t="s">
        <v>14</v>
      </c>
      <c r="D54" s="13">
        <v>0</v>
      </c>
      <c r="E54" s="13">
        <v>525020</v>
      </c>
      <c r="F54" s="13">
        <v>525020</v>
      </c>
      <c r="G54" s="13">
        <v>525020</v>
      </c>
      <c r="H54" s="13">
        <v>525020</v>
      </c>
      <c r="I54" s="95">
        <f t="shared" si="2"/>
        <v>2100080</v>
      </c>
    </row>
    <row r="55" spans="1:9" s="10" customFormat="1">
      <c r="A55" s="27"/>
      <c r="B55" s="28" t="s">
        <v>23</v>
      </c>
      <c r="C55" s="30" t="s">
        <v>14</v>
      </c>
      <c r="D55" s="29">
        <v>0</v>
      </c>
      <c r="E55" s="29">
        <v>500000</v>
      </c>
      <c r="F55" s="29">
        <v>500000</v>
      </c>
      <c r="G55" s="29">
        <v>500000</v>
      </c>
      <c r="H55" s="29">
        <v>500000</v>
      </c>
      <c r="I55" s="95">
        <f t="shared" si="2"/>
        <v>2000000</v>
      </c>
    </row>
    <row r="56" spans="1:9" s="16" customFormat="1">
      <c r="A56" s="35">
        <v>5</v>
      </c>
      <c r="B56" s="36" t="s">
        <v>210</v>
      </c>
      <c r="C56" s="57"/>
      <c r="D56" s="37">
        <f>D57</f>
        <v>3196500</v>
      </c>
      <c r="E56" s="37">
        <f>E57</f>
        <v>3197000</v>
      </c>
      <c r="F56" s="37">
        <f>F57</f>
        <v>3197000</v>
      </c>
      <c r="G56" s="37">
        <f>G57</f>
        <v>3197000</v>
      </c>
      <c r="H56" s="37">
        <f>H57</f>
        <v>3197000</v>
      </c>
      <c r="I56" s="41">
        <f>SUM(D56:H56)</f>
        <v>15984500</v>
      </c>
    </row>
    <row r="57" spans="1:9" s="15" customFormat="1">
      <c r="A57" s="80"/>
      <c r="B57" s="76" t="s">
        <v>155</v>
      </c>
      <c r="C57" s="81"/>
      <c r="D57" s="82">
        <f>SUM(D58:D60)</f>
        <v>3196500</v>
      </c>
      <c r="E57" s="82">
        <f>SUM(E58:E60)</f>
        <v>3197000</v>
      </c>
      <c r="F57" s="82">
        <f>SUM(F58:F60)</f>
        <v>3197000</v>
      </c>
      <c r="G57" s="82">
        <f>SUM(G58:G60)</f>
        <v>3197000</v>
      </c>
      <c r="H57" s="82">
        <f>SUM(H58:H60)</f>
        <v>3197000</v>
      </c>
      <c r="I57" s="94">
        <f t="shared" ref="I57:I60" si="3">SUM(D57:H57)</f>
        <v>15984500</v>
      </c>
    </row>
    <row r="58" spans="1:9" s="10" customFormat="1">
      <c r="A58" s="31"/>
      <c r="B58" s="32" t="s">
        <v>25</v>
      </c>
      <c r="C58" s="34" t="s">
        <v>11</v>
      </c>
      <c r="D58" s="33">
        <v>1048000</v>
      </c>
      <c r="E58" s="33">
        <v>1048000</v>
      </c>
      <c r="F58" s="33">
        <v>1048000</v>
      </c>
      <c r="G58" s="33">
        <v>1048000</v>
      </c>
      <c r="H58" s="33">
        <v>1048000</v>
      </c>
      <c r="I58" s="95">
        <f t="shared" si="3"/>
        <v>5240000</v>
      </c>
    </row>
    <row r="59" spans="1:9" s="10" customFormat="1">
      <c r="A59" s="11"/>
      <c r="B59" s="12" t="s">
        <v>26</v>
      </c>
      <c r="C59" s="14" t="s">
        <v>14</v>
      </c>
      <c r="D59" s="17">
        <v>725000</v>
      </c>
      <c r="E59" s="17">
        <v>725000</v>
      </c>
      <c r="F59" s="17">
        <v>725000</v>
      </c>
      <c r="G59" s="17">
        <v>725000</v>
      </c>
      <c r="H59" s="17">
        <v>725000</v>
      </c>
      <c r="I59" s="95">
        <f t="shared" si="3"/>
        <v>3625000</v>
      </c>
    </row>
    <row r="60" spans="1:9" s="10" customFormat="1">
      <c r="A60" s="27"/>
      <c r="B60" s="28" t="s">
        <v>27</v>
      </c>
      <c r="C60" s="30" t="s">
        <v>13</v>
      </c>
      <c r="D60" s="38">
        <v>1423500</v>
      </c>
      <c r="E60" s="38">
        <v>1424000</v>
      </c>
      <c r="F60" s="38">
        <v>1424000</v>
      </c>
      <c r="G60" s="38">
        <v>1424000</v>
      </c>
      <c r="H60" s="38">
        <v>1424000</v>
      </c>
      <c r="I60" s="95">
        <f t="shared" si="3"/>
        <v>7119500</v>
      </c>
    </row>
    <row r="61" spans="1:9" s="15" customFormat="1">
      <c r="A61" s="35">
        <v>6</v>
      </c>
      <c r="B61" s="36" t="s">
        <v>211</v>
      </c>
      <c r="C61" s="26"/>
      <c r="D61" s="37">
        <f>D62</f>
        <v>8840000</v>
      </c>
      <c r="E61" s="37">
        <f>E62</f>
        <v>9384000</v>
      </c>
      <c r="F61" s="37">
        <f>F62</f>
        <v>9384000</v>
      </c>
      <c r="G61" s="37">
        <f>G62</f>
        <v>9384000</v>
      </c>
      <c r="H61" s="37">
        <f>H62</f>
        <v>9384000</v>
      </c>
      <c r="I61" s="41">
        <f>SUM(D61:H61)</f>
        <v>46376000</v>
      </c>
    </row>
    <row r="62" spans="1:9" s="15" customFormat="1">
      <c r="A62" s="80"/>
      <c r="B62" s="76" t="s">
        <v>156</v>
      </c>
      <c r="C62" s="81"/>
      <c r="D62" s="82">
        <f>SUM(D63:D68)</f>
        <v>8840000</v>
      </c>
      <c r="E62" s="82">
        <f>SUM(E63:E68)</f>
        <v>9384000</v>
      </c>
      <c r="F62" s="82">
        <f>SUM(F63:F68)</f>
        <v>9384000</v>
      </c>
      <c r="G62" s="82">
        <f>SUM(G63:G68)</f>
        <v>9384000</v>
      </c>
      <c r="H62" s="82">
        <f>SUM(H63:H68)</f>
        <v>9384000</v>
      </c>
      <c r="I62" s="94">
        <f t="shared" ref="I62:I78" si="4">SUM(D62:H62)</f>
        <v>46376000</v>
      </c>
    </row>
    <row r="63" spans="1:9" s="10" customFormat="1">
      <c r="A63" s="31"/>
      <c r="B63" s="32" t="s">
        <v>24</v>
      </c>
      <c r="C63" s="34" t="s">
        <v>11</v>
      </c>
      <c r="D63" s="33">
        <v>520000</v>
      </c>
      <c r="E63" s="33">
        <v>1020000</v>
      </c>
      <c r="F63" s="33">
        <v>1020000</v>
      </c>
      <c r="G63" s="33">
        <v>1020000</v>
      </c>
      <c r="H63" s="33">
        <v>1020000</v>
      </c>
      <c r="I63" s="95">
        <f t="shared" si="4"/>
        <v>4600000</v>
      </c>
    </row>
    <row r="64" spans="1:9" s="10" customFormat="1">
      <c r="A64" s="11"/>
      <c r="B64" s="12" t="s">
        <v>28</v>
      </c>
      <c r="C64" s="14" t="s">
        <v>4</v>
      </c>
      <c r="D64" s="17">
        <v>7200000</v>
      </c>
      <c r="E64" s="17">
        <v>7244000</v>
      </c>
      <c r="F64" s="17">
        <v>7244000</v>
      </c>
      <c r="G64" s="17">
        <v>7244000</v>
      </c>
      <c r="H64" s="17">
        <v>7244000</v>
      </c>
      <c r="I64" s="96">
        <f t="shared" si="4"/>
        <v>36176000</v>
      </c>
    </row>
    <row r="65" spans="1:9" s="10" customFormat="1">
      <c r="A65" s="11"/>
      <c r="B65" s="12" t="s">
        <v>29</v>
      </c>
      <c r="C65" s="14" t="s">
        <v>4</v>
      </c>
      <c r="D65" s="17">
        <v>280000</v>
      </c>
      <c r="E65" s="17">
        <v>280000</v>
      </c>
      <c r="F65" s="17">
        <v>280000</v>
      </c>
      <c r="G65" s="17">
        <v>280000</v>
      </c>
      <c r="H65" s="17">
        <v>280000</v>
      </c>
      <c r="I65" s="95">
        <f t="shared" si="4"/>
        <v>1400000</v>
      </c>
    </row>
    <row r="66" spans="1:9" s="10" customFormat="1">
      <c r="A66" s="11"/>
      <c r="B66" s="12" t="s">
        <v>30</v>
      </c>
      <c r="C66" s="14" t="s">
        <v>3</v>
      </c>
      <c r="D66" s="17">
        <v>280000</v>
      </c>
      <c r="E66" s="17">
        <v>280000</v>
      </c>
      <c r="F66" s="17">
        <v>280000</v>
      </c>
      <c r="G66" s="17">
        <v>280000</v>
      </c>
      <c r="H66" s="17">
        <v>280000</v>
      </c>
      <c r="I66" s="95">
        <f t="shared" si="4"/>
        <v>1400000</v>
      </c>
    </row>
    <row r="67" spans="1:9" s="10" customFormat="1">
      <c r="A67" s="11"/>
      <c r="B67" s="12" t="s">
        <v>31</v>
      </c>
      <c r="C67" s="14" t="s">
        <v>14</v>
      </c>
      <c r="D67" s="17">
        <v>280000</v>
      </c>
      <c r="E67" s="17">
        <v>280000</v>
      </c>
      <c r="F67" s="17">
        <v>280000</v>
      </c>
      <c r="G67" s="17">
        <v>280000</v>
      </c>
      <c r="H67" s="17">
        <v>280000</v>
      </c>
      <c r="I67" s="95">
        <f t="shared" si="4"/>
        <v>1400000</v>
      </c>
    </row>
    <row r="68" spans="1:9" s="10" customFormat="1">
      <c r="A68" s="27"/>
      <c r="B68" s="28" t="s">
        <v>32</v>
      </c>
      <c r="C68" s="30" t="s">
        <v>13</v>
      </c>
      <c r="D68" s="38">
        <v>280000</v>
      </c>
      <c r="E68" s="38">
        <v>280000</v>
      </c>
      <c r="F68" s="38">
        <v>280000</v>
      </c>
      <c r="G68" s="38">
        <v>280000</v>
      </c>
      <c r="H68" s="38">
        <v>280000</v>
      </c>
      <c r="I68" s="95">
        <f t="shared" si="4"/>
        <v>1400000</v>
      </c>
    </row>
    <row r="69" spans="1:9" s="15" customFormat="1">
      <c r="A69" s="35">
        <v>7</v>
      </c>
      <c r="B69" s="36" t="s">
        <v>212</v>
      </c>
      <c r="C69" s="26"/>
      <c r="D69" s="37">
        <f>D70</f>
        <v>518500</v>
      </c>
      <c r="E69" s="37">
        <f>E70</f>
        <v>1211000</v>
      </c>
      <c r="F69" s="37">
        <f>F70</f>
        <v>1211000</v>
      </c>
      <c r="G69" s="37">
        <f>G70</f>
        <v>1211000</v>
      </c>
      <c r="H69" s="37">
        <f>H70</f>
        <v>1211000</v>
      </c>
      <c r="I69" s="41">
        <f t="shared" si="4"/>
        <v>5362500</v>
      </c>
    </row>
    <row r="70" spans="1:9" s="15" customFormat="1">
      <c r="A70" s="80"/>
      <c r="B70" s="76" t="s">
        <v>157</v>
      </c>
      <c r="C70" s="81"/>
      <c r="D70" s="82">
        <f>SUM(D71:D73)</f>
        <v>518500</v>
      </c>
      <c r="E70" s="82">
        <f>SUM(E71:E73)</f>
        <v>1211000</v>
      </c>
      <c r="F70" s="82">
        <f>SUM(F71:F73)</f>
        <v>1211000</v>
      </c>
      <c r="G70" s="82">
        <f>SUM(G71:G73)</f>
        <v>1211000</v>
      </c>
      <c r="H70" s="82">
        <f>SUM(H71:H73)</f>
        <v>1211000</v>
      </c>
      <c r="I70" s="94">
        <f t="shared" si="4"/>
        <v>5362500</v>
      </c>
    </row>
    <row r="71" spans="1:9" s="10" customFormat="1">
      <c r="A71" s="31"/>
      <c r="B71" s="32" t="s">
        <v>149</v>
      </c>
      <c r="C71" s="25" t="s">
        <v>14</v>
      </c>
      <c r="D71" s="33">
        <v>518500</v>
      </c>
      <c r="E71" s="33">
        <v>0</v>
      </c>
      <c r="F71" s="33">
        <v>0</v>
      </c>
      <c r="G71" s="33">
        <v>0</v>
      </c>
      <c r="H71" s="33">
        <v>0</v>
      </c>
      <c r="I71" s="95">
        <f t="shared" si="4"/>
        <v>518500</v>
      </c>
    </row>
    <row r="72" spans="1:9" s="10" customFormat="1">
      <c r="A72" s="11"/>
      <c r="B72" s="12" t="s">
        <v>33</v>
      </c>
      <c r="C72" s="14" t="s">
        <v>3</v>
      </c>
      <c r="D72" s="17">
        <v>0</v>
      </c>
      <c r="E72" s="17">
        <v>663000</v>
      </c>
      <c r="F72" s="17">
        <v>663000</v>
      </c>
      <c r="G72" s="17">
        <v>663000</v>
      </c>
      <c r="H72" s="17">
        <v>663000</v>
      </c>
      <c r="I72" s="97">
        <f t="shared" si="4"/>
        <v>2652000</v>
      </c>
    </row>
    <row r="73" spans="1:9" s="10" customFormat="1">
      <c r="A73" s="62"/>
      <c r="B73" s="73" t="s">
        <v>234</v>
      </c>
      <c r="C73" s="112" t="s">
        <v>11</v>
      </c>
      <c r="D73" s="74">
        <v>0</v>
      </c>
      <c r="E73" s="74">
        <v>548000</v>
      </c>
      <c r="F73" s="74">
        <v>548000</v>
      </c>
      <c r="G73" s="74">
        <v>548000</v>
      </c>
      <c r="H73" s="74">
        <v>548000</v>
      </c>
      <c r="I73" s="97">
        <f t="shared" si="4"/>
        <v>2192000</v>
      </c>
    </row>
    <row r="74" spans="1:9" s="18" customFormat="1" ht="43.5">
      <c r="A74" s="44">
        <v>8</v>
      </c>
      <c r="B74" s="222" t="s">
        <v>264</v>
      </c>
      <c r="C74" s="113"/>
      <c r="D74" s="45">
        <f>D75</f>
        <v>4660000</v>
      </c>
      <c r="E74" s="45">
        <f>E75</f>
        <v>5950000</v>
      </c>
      <c r="F74" s="45">
        <f>F75</f>
        <v>5950000</v>
      </c>
      <c r="G74" s="45">
        <f>G75</f>
        <v>5950000</v>
      </c>
      <c r="H74" s="45">
        <f>H75</f>
        <v>5950000</v>
      </c>
      <c r="I74" s="45">
        <f t="shared" si="4"/>
        <v>28460000</v>
      </c>
    </row>
    <row r="75" spans="1:9" s="15" customFormat="1" ht="43.5">
      <c r="A75" s="59"/>
      <c r="B75" s="221" t="s">
        <v>263</v>
      </c>
      <c r="C75" s="83"/>
      <c r="D75" s="84">
        <f>SUM(D76:D78)</f>
        <v>4660000</v>
      </c>
      <c r="E75" s="84">
        <f>SUM(E76:E78)</f>
        <v>5950000</v>
      </c>
      <c r="F75" s="84">
        <f>SUM(F76:F78)</f>
        <v>5950000</v>
      </c>
      <c r="G75" s="84">
        <f>SUM(G76:G78)</f>
        <v>5950000</v>
      </c>
      <c r="H75" s="84">
        <f>SUM(H76:H78)</f>
        <v>5950000</v>
      </c>
      <c r="I75" s="114">
        <f t="shared" si="4"/>
        <v>28460000</v>
      </c>
    </row>
    <row r="76" spans="1:9" s="23" customFormat="1">
      <c r="A76" s="31"/>
      <c r="B76" s="1" t="s">
        <v>158</v>
      </c>
      <c r="C76" s="34" t="s">
        <v>11</v>
      </c>
      <c r="D76" s="2">
        <v>660000</v>
      </c>
      <c r="E76" s="2">
        <v>700000</v>
      </c>
      <c r="F76" s="2">
        <v>700000</v>
      </c>
      <c r="G76" s="2">
        <v>700000</v>
      </c>
      <c r="H76" s="2">
        <v>700000</v>
      </c>
      <c r="I76" s="95">
        <f t="shared" si="4"/>
        <v>3460000</v>
      </c>
    </row>
    <row r="77" spans="1:9" s="23" customFormat="1" ht="43.5">
      <c r="A77" s="20"/>
      <c r="B77" s="216" t="s">
        <v>235</v>
      </c>
      <c r="C77" s="53" t="s">
        <v>11</v>
      </c>
      <c r="D77" s="47">
        <v>4000000</v>
      </c>
      <c r="E77" s="21">
        <v>4000000</v>
      </c>
      <c r="F77" s="21">
        <v>4000000</v>
      </c>
      <c r="G77" s="21">
        <v>4000000</v>
      </c>
      <c r="H77" s="21">
        <v>4000000</v>
      </c>
      <c r="I77" s="96">
        <f t="shared" si="4"/>
        <v>20000000</v>
      </c>
    </row>
    <row r="78" spans="1:9" s="23" customFormat="1">
      <c r="A78" s="27"/>
      <c r="B78" s="42" t="s">
        <v>236</v>
      </c>
      <c r="C78" s="24" t="s">
        <v>11</v>
      </c>
      <c r="D78" s="2">
        <v>0</v>
      </c>
      <c r="E78" s="43">
        <v>1250000</v>
      </c>
      <c r="F78" s="43">
        <v>1250000</v>
      </c>
      <c r="G78" s="43">
        <v>1250000</v>
      </c>
      <c r="H78" s="43">
        <v>1250000</v>
      </c>
      <c r="I78" s="95">
        <f t="shared" si="4"/>
        <v>5000000</v>
      </c>
    </row>
    <row r="79" spans="1:9" s="19" customFormat="1">
      <c r="A79" s="104"/>
      <c r="B79" s="105" t="s">
        <v>237</v>
      </c>
      <c r="C79" s="105"/>
      <c r="D79" s="106">
        <f t="shared" ref="D79:H80" si="5">D80</f>
        <v>1420000</v>
      </c>
      <c r="E79" s="106">
        <f t="shared" si="5"/>
        <v>930000</v>
      </c>
      <c r="F79" s="106">
        <f t="shared" si="5"/>
        <v>930000</v>
      </c>
      <c r="G79" s="106">
        <f t="shared" si="5"/>
        <v>930000</v>
      </c>
      <c r="H79" s="106">
        <f t="shared" si="5"/>
        <v>930000</v>
      </c>
      <c r="I79" s="115">
        <f>SUM(D79:H79)</f>
        <v>5140000</v>
      </c>
    </row>
    <row r="80" spans="1:9" s="19" customFormat="1" ht="48">
      <c r="A80" s="44">
        <v>9</v>
      </c>
      <c r="B80" s="48" t="s">
        <v>213</v>
      </c>
      <c r="C80" s="48"/>
      <c r="D80" s="49">
        <f t="shared" si="5"/>
        <v>1420000</v>
      </c>
      <c r="E80" s="49">
        <f t="shared" si="5"/>
        <v>930000</v>
      </c>
      <c r="F80" s="49">
        <f t="shared" si="5"/>
        <v>930000</v>
      </c>
      <c r="G80" s="49">
        <f t="shared" si="5"/>
        <v>930000</v>
      </c>
      <c r="H80" s="49">
        <f t="shared" si="5"/>
        <v>930000</v>
      </c>
      <c r="I80" s="45">
        <f>SUM(D80:H80)</f>
        <v>5140000</v>
      </c>
    </row>
    <row r="81" spans="1:9" s="15" customFormat="1" ht="48">
      <c r="A81" s="59"/>
      <c r="B81" s="77" t="s">
        <v>165</v>
      </c>
      <c r="C81" s="83"/>
      <c r="D81" s="84">
        <f>SUM(D82:D83)</f>
        <v>1420000</v>
      </c>
      <c r="E81" s="84">
        <f>SUM(E82:E83)</f>
        <v>930000</v>
      </c>
      <c r="F81" s="84">
        <f>SUM(F82:F83)</f>
        <v>930000</v>
      </c>
      <c r="G81" s="84">
        <f>SUM(G82:G83)</f>
        <v>930000</v>
      </c>
      <c r="H81" s="84">
        <f>SUM(H82:H83)</f>
        <v>930000</v>
      </c>
      <c r="I81" s="114">
        <f t="shared" ref="I81:I83" si="6">SUM(D81:H81)</f>
        <v>5140000</v>
      </c>
    </row>
    <row r="82" spans="1:9" s="23" customFormat="1">
      <c r="A82" s="55"/>
      <c r="B82" s="68" t="s">
        <v>34</v>
      </c>
      <c r="C82" s="46" t="s">
        <v>15</v>
      </c>
      <c r="D82" s="47">
        <v>490000</v>
      </c>
      <c r="E82" s="47">
        <v>370000</v>
      </c>
      <c r="F82" s="47">
        <v>370000</v>
      </c>
      <c r="G82" s="47">
        <v>370000</v>
      </c>
      <c r="H82" s="47">
        <v>370000</v>
      </c>
      <c r="I82" s="96">
        <f t="shared" si="6"/>
        <v>1970000</v>
      </c>
    </row>
    <row r="83" spans="1:9" s="19" customFormat="1">
      <c r="A83" s="50"/>
      <c r="B83" s="199" t="s">
        <v>202</v>
      </c>
      <c r="C83" s="51" t="s">
        <v>15</v>
      </c>
      <c r="D83" s="2">
        <v>930000</v>
      </c>
      <c r="E83" s="52">
        <v>560000</v>
      </c>
      <c r="F83" s="52">
        <v>560000</v>
      </c>
      <c r="G83" s="52">
        <v>560000</v>
      </c>
      <c r="H83" s="52">
        <v>560000</v>
      </c>
      <c r="I83" s="95">
        <f t="shared" si="6"/>
        <v>3170000</v>
      </c>
    </row>
    <row r="84" spans="1:9" s="19" customFormat="1" ht="48">
      <c r="A84" s="116"/>
      <c r="B84" s="78" t="s">
        <v>159</v>
      </c>
      <c r="C84" s="117"/>
      <c r="D84" s="118">
        <f t="shared" ref="D84:H85" si="7">D85</f>
        <v>3570000</v>
      </c>
      <c r="E84" s="118">
        <f t="shared" si="7"/>
        <v>4478000</v>
      </c>
      <c r="F84" s="118">
        <f t="shared" si="7"/>
        <v>4478000</v>
      </c>
      <c r="G84" s="118">
        <f t="shared" si="7"/>
        <v>4478000</v>
      </c>
      <c r="H84" s="118">
        <f t="shared" si="7"/>
        <v>4478000</v>
      </c>
      <c r="I84" s="115">
        <f>SUM(D84:H84)</f>
        <v>21482000</v>
      </c>
    </row>
    <row r="85" spans="1:9" s="16" customFormat="1">
      <c r="A85" s="35">
        <v>10</v>
      </c>
      <c r="B85" s="36" t="s">
        <v>214</v>
      </c>
      <c r="C85" s="113"/>
      <c r="D85" s="37">
        <f t="shared" si="7"/>
        <v>3570000</v>
      </c>
      <c r="E85" s="37">
        <f t="shared" si="7"/>
        <v>4478000</v>
      </c>
      <c r="F85" s="37">
        <f t="shared" si="7"/>
        <v>4478000</v>
      </c>
      <c r="G85" s="37">
        <f t="shared" si="7"/>
        <v>4478000</v>
      </c>
      <c r="H85" s="37">
        <f t="shared" si="7"/>
        <v>4478000</v>
      </c>
      <c r="I85" s="41">
        <f>SUM(D85:H85)</f>
        <v>21482000</v>
      </c>
    </row>
    <row r="86" spans="1:9" s="15" customFormat="1">
      <c r="A86" s="80"/>
      <c r="B86" s="76" t="s">
        <v>160</v>
      </c>
      <c r="C86" s="81"/>
      <c r="D86" s="82">
        <f>SUM(D87:D92)</f>
        <v>3570000</v>
      </c>
      <c r="E86" s="82">
        <f>SUM(E87:E92)</f>
        <v>4478000</v>
      </c>
      <c r="F86" s="82">
        <f>SUM(F87:F92)</f>
        <v>4478000</v>
      </c>
      <c r="G86" s="82">
        <f>SUM(G87:G92)</f>
        <v>4478000</v>
      </c>
      <c r="H86" s="82">
        <f>SUM(H87:H92)</f>
        <v>4478000</v>
      </c>
      <c r="I86" s="94">
        <f t="shared" ref="I86:I89" si="8">SUM(D86:H86)</f>
        <v>21482000</v>
      </c>
    </row>
    <row r="87" spans="1:9" s="10" customFormat="1">
      <c r="A87" s="31"/>
      <c r="B87" s="32" t="s">
        <v>161</v>
      </c>
      <c r="C87" s="34" t="s">
        <v>11</v>
      </c>
      <c r="D87" s="2">
        <v>1250000</v>
      </c>
      <c r="E87" s="33">
        <v>2050000</v>
      </c>
      <c r="F87" s="33">
        <v>2050000</v>
      </c>
      <c r="G87" s="33">
        <v>2050000</v>
      </c>
      <c r="H87" s="33">
        <v>2050000</v>
      </c>
      <c r="I87" s="95">
        <f t="shared" si="8"/>
        <v>9450000</v>
      </c>
    </row>
    <row r="88" spans="1:9" s="10" customFormat="1">
      <c r="A88" s="11"/>
      <c r="B88" s="12" t="s">
        <v>35</v>
      </c>
      <c r="C88" s="14" t="s">
        <v>3</v>
      </c>
      <c r="D88" s="2">
        <v>180000</v>
      </c>
      <c r="E88" s="17">
        <v>180000</v>
      </c>
      <c r="F88" s="17">
        <v>180000</v>
      </c>
      <c r="G88" s="17">
        <v>180000</v>
      </c>
      <c r="H88" s="17">
        <v>180000</v>
      </c>
      <c r="I88" s="95">
        <f t="shared" si="8"/>
        <v>900000</v>
      </c>
    </row>
    <row r="89" spans="1:9" s="10" customFormat="1">
      <c r="A89" s="11"/>
      <c r="B89" s="12" t="s">
        <v>36</v>
      </c>
      <c r="C89" s="14" t="s">
        <v>16</v>
      </c>
      <c r="D89" s="2">
        <v>820000</v>
      </c>
      <c r="E89" s="17">
        <v>0</v>
      </c>
      <c r="F89" s="17">
        <v>0</v>
      </c>
      <c r="G89" s="17">
        <v>0</v>
      </c>
      <c r="H89" s="17">
        <v>0</v>
      </c>
      <c r="I89" s="95">
        <f t="shared" si="8"/>
        <v>820000</v>
      </c>
    </row>
    <row r="90" spans="1:9" s="10" customFormat="1">
      <c r="A90" s="11"/>
      <c r="B90" s="12" t="s">
        <v>163</v>
      </c>
      <c r="C90" s="14" t="s">
        <v>17</v>
      </c>
      <c r="D90" s="2">
        <v>500000</v>
      </c>
      <c r="E90" s="2">
        <v>500000</v>
      </c>
      <c r="F90" s="2">
        <v>500000</v>
      </c>
      <c r="G90" s="2">
        <v>500000</v>
      </c>
      <c r="H90" s="2">
        <v>500000</v>
      </c>
      <c r="I90" s="95">
        <f>SUM(D90:H90)</f>
        <v>2500000</v>
      </c>
    </row>
    <row r="91" spans="1:9" s="10" customFormat="1">
      <c r="A91" s="11"/>
      <c r="B91" s="12" t="s">
        <v>164</v>
      </c>
      <c r="C91" s="14" t="s">
        <v>70</v>
      </c>
      <c r="D91" s="2">
        <v>820000</v>
      </c>
      <c r="E91" s="2">
        <v>0</v>
      </c>
      <c r="F91" s="2">
        <v>0</v>
      </c>
      <c r="G91" s="2">
        <v>0</v>
      </c>
      <c r="H91" s="2">
        <v>0</v>
      </c>
      <c r="I91" s="95">
        <f>SUM(D91:H91)</f>
        <v>820000</v>
      </c>
    </row>
    <row r="92" spans="1:9" s="10" customFormat="1">
      <c r="A92" s="11"/>
      <c r="B92" s="119" t="s">
        <v>162</v>
      </c>
      <c r="C92" s="14" t="s">
        <v>16</v>
      </c>
      <c r="D92" s="2">
        <v>0</v>
      </c>
      <c r="E92" s="17">
        <v>1748000</v>
      </c>
      <c r="F92" s="17">
        <v>1748000</v>
      </c>
      <c r="G92" s="17">
        <v>1748000</v>
      </c>
      <c r="H92" s="17">
        <v>1748000</v>
      </c>
      <c r="I92" s="95">
        <f t="shared" ref="I92:I104" si="9">SUM(D92:H92)</f>
        <v>6992000</v>
      </c>
    </row>
    <row r="93" spans="1:9" s="15" customFormat="1" ht="24.95" customHeight="1">
      <c r="A93" s="232" t="s">
        <v>240</v>
      </c>
      <c r="B93" s="233"/>
      <c r="C93" s="120"/>
      <c r="D93" s="200">
        <f>SUM(D94,D105,D113)</f>
        <v>71765500</v>
      </c>
      <c r="E93" s="200">
        <f>SUM(E94,E105,E113)</f>
        <v>123709400</v>
      </c>
      <c r="F93" s="200">
        <f>SUM(F94,F105,F113)</f>
        <v>32811000</v>
      </c>
      <c r="G93" s="200">
        <f>SUM(G94,G105,G113)</f>
        <v>32811000</v>
      </c>
      <c r="H93" s="200">
        <f>SUM(H94,H105,H113)</f>
        <v>32811000</v>
      </c>
      <c r="I93" s="200">
        <f t="shared" si="9"/>
        <v>293907900</v>
      </c>
    </row>
    <row r="94" spans="1:9" s="15" customFormat="1" ht="50.1" customHeight="1">
      <c r="A94" s="121"/>
      <c r="B94" s="122" t="s">
        <v>178</v>
      </c>
      <c r="C94" s="123"/>
      <c r="D94" s="201">
        <f t="shared" ref="D94:H95" si="10">D95</f>
        <v>50000000</v>
      </c>
      <c r="E94" s="201">
        <f t="shared" si="10"/>
        <v>90898400</v>
      </c>
      <c r="F94" s="201">
        <f t="shared" si="10"/>
        <v>0</v>
      </c>
      <c r="G94" s="201">
        <f t="shared" si="10"/>
        <v>0</v>
      </c>
      <c r="H94" s="201">
        <f t="shared" si="10"/>
        <v>0</v>
      </c>
      <c r="I94" s="202">
        <f t="shared" si="9"/>
        <v>140898400</v>
      </c>
    </row>
    <row r="95" spans="1:9" s="19" customFormat="1" ht="50.1" customHeight="1">
      <c r="A95" s="126">
        <v>11</v>
      </c>
      <c r="B95" s="127" t="s">
        <v>215</v>
      </c>
      <c r="C95" s="127"/>
      <c r="D95" s="203">
        <f t="shared" si="10"/>
        <v>50000000</v>
      </c>
      <c r="E95" s="203">
        <f t="shared" si="10"/>
        <v>90898400</v>
      </c>
      <c r="F95" s="203">
        <f t="shared" si="10"/>
        <v>0</v>
      </c>
      <c r="G95" s="203">
        <f t="shared" si="10"/>
        <v>0</v>
      </c>
      <c r="H95" s="203">
        <f t="shared" si="10"/>
        <v>0</v>
      </c>
      <c r="I95" s="204">
        <f t="shared" si="9"/>
        <v>140898400</v>
      </c>
    </row>
    <row r="96" spans="1:9" s="15" customFormat="1">
      <c r="A96" s="80"/>
      <c r="B96" s="79" t="s">
        <v>166</v>
      </c>
      <c r="C96" s="81"/>
      <c r="D96" s="205">
        <f>SUM(D97:D104)</f>
        <v>50000000</v>
      </c>
      <c r="E96" s="205">
        <f>SUM(E97:E104)</f>
        <v>90898400</v>
      </c>
      <c r="F96" s="205">
        <f>SUM(F97:F104)</f>
        <v>0</v>
      </c>
      <c r="G96" s="205">
        <f>SUM(G97:G104)</f>
        <v>0</v>
      </c>
      <c r="H96" s="205">
        <f>SUM(H97:H104)</f>
        <v>0</v>
      </c>
      <c r="I96" s="206">
        <f t="shared" si="9"/>
        <v>140898400</v>
      </c>
    </row>
    <row r="97" spans="1:9" s="23" customFormat="1" ht="48">
      <c r="A97" s="61"/>
      <c r="B97" s="129" t="s">
        <v>113</v>
      </c>
      <c r="C97" s="129" t="s">
        <v>6</v>
      </c>
      <c r="D97" s="130">
        <v>25000000</v>
      </c>
      <c r="E97" s="130">
        <v>0</v>
      </c>
      <c r="F97" s="130">
        <v>0</v>
      </c>
      <c r="G97" s="130">
        <v>0</v>
      </c>
      <c r="H97" s="130">
        <v>0</v>
      </c>
      <c r="I97" s="131">
        <f t="shared" si="9"/>
        <v>25000000</v>
      </c>
    </row>
    <row r="98" spans="1:9" s="23" customFormat="1" ht="48">
      <c r="A98" s="20"/>
      <c r="B98" s="22" t="s">
        <v>251</v>
      </c>
      <c r="C98" s="22" t="s">
        <v>6</v>
      </c>
      <c r="D98" s="132">
        <v>25000000</v>
      </c>
      <c r="E98" s="132">
        <v>0</v>
      </c>
      <c r="F98" s="132">
        <v>0</v>
      </c>
      <c r="G98" s="132">
        <v>0</v>
      </c>
      <c r="H98" s="132">
        <v>0</v>
      </c>
      <c r="I98" s="98">
        <f t="shared" si="9"/>
        <v>25000000</v>
      </c>
    </row>
    <row r="99" spans="1:9" s="23" customFormat="1" ht="48" customHeight="1">
      <c r="A99" s="20"/>
      <c r="B99" s="22" t="s">
        <v>37</v>
      </c>
      <c r="C99" s="22" t="s">
        <v>6</v>
      </c>
      <c r="D99" s="132">
        <v>0</v>
      </c>
      <c r="E99" s="132">
        <v>25000000</v>
      </c>
      <c r="F99" s="132">
        <v>0</v>
      </c>
      <c r="G99" s="132">
        <v>0</v>
      </c>
      <c r="H99" s="132">
        <v>0</v>
      </c>
      <c r="I99" s="98">
        <f t="shared" si="9"/>
        <v>25000000</v>
      </c>
    </row>
    <row r="100" spans="1:9" s="23" customFormat="1" ht="48">
      <c r="A100" s="20"/>
      <c r="B100" s="22" t="s">
        <v>38</v>
      </c>
      <c r="C100" s="22" t="s">
        <v>6</v>
      </c>
      <c r="D100" s="132">
        <v>0</v>
      </c>
      <c r="E100" s="132">
        <v>27900000</v>
      </c>
      <c r="F100" s="132">
        <v>0</v>
      </c>
      <c r="G100" s="132">
        <v>0</v>
      </c>
      <c r="H100" s="132">
        <v>0</v>
      </c>
      <c r="I100" s="98">
        <f t="shared" si="9"/>
        <v>27900000</v>
      </c>
    </row>
    <row r="101" spans="1:9" s="23" customFormat="1" ht="48">
      <c r="A101" s="20"/>
      <c r="B101" s="22" t="s">
        <v>39</v>
      </c>
      <c r="C101" s="22" t="s">
        <v>6</v>
      </c>
      <c r="D101" s="132">
        <v>0</v>
      </c>
      <c r="E101" s="132">
        <v>24000000</v>
      </c>
      <c r="F101" s="132">
        <v>0</v>
      </c>
      <c r="G101" s="132">
        <v>0</v>
      </c>
      <c r="H101" s="132">
        <v>0</v>
      </c>
      <c r="I101" s="98">
        <f t="shared" si="9"/>
        <v>24000000</v>
      </c>
    </row>
    <row r="102" spans="1:9" s="23" customFormat="1" ht="48" customHeight="1">
      <c r="A102" s="20"/>
      <c r="B102" s="22" t="s">
        <v>245</v>
      </c>
      <c r="C102" s="22" t="s">
        <v>247</v>
      </c>
      <c r="D102" s="132">
        <v>0</v>
      </c>
      <c r="E102" s="132">
        <v>1517000</v>
      </c>
      <c r="F102" s="132">
        <v>0</v>
      </c>
      <c r="G102" s="132">
        <v>0</v>
      </c>
      <c r="H102" s="132">
        <v>0</v>
      </c>
      <c r="I102" s="98">
        <f t="shared" si="9"/>
        <v>1517000</v>
      </c>
    </row>
    <row r="103" spans="1:9" s="23" customFormat="1" ht="48">
      <c r="A103" s="20"/>
      <c r="B103" s="22" t="s">
        <v>244</v>
      </c>
      <c r="C103" s="53" t="s">
        <v>71</v>
      </c>
      <c r="D103" s="132">
        <v>0</v>
      </c>
      <c r="E103" s="132">
        <v>7481400</v>
      </c>
      <c r="F103" s="132">
        <v>0</v>
      </c>
      <c r="G103" s="132">
        <v>0</v>
      </c>
      <c r="H103" s="132">
        <v>0</v>
      </c>
      <c r="I103" s="98">
        <f t="shared" si="9"/>
        <v>7481400</v>
      </c>
    </row>
    <row r="104" spans="1:9" s="23" customFormat="1">
      <c r="A104" s="60"/>
      <c r="B104" s="56" t="s">
        <v>112</v>
      </c>
      <c r="C104" s="112" t="s">
        <v>246</v>
      </c>
      <c r="D104" s="133">
        <v>0</v>
      </c>
      <c r="E104" s="133">
        <v>5000000</v>
      </c>
      <c r="F104" s="133">
        <v>0</v>
      </c>
      <c r="G104" s="133">
        <v>0</v>
      </c>
      <c r="H104" s="133">
        <v>0</v>
      </c>
      <c r="I104" s="100">
        <f t="shared" si="9"/>
        <v>5000000</v>
      </c>
    </row>
    <row r="105" spans="1:9" s="15" customFormat="1" ht="24.95" customHeight="1">
      <c r="A105" s="121"/>
      <c r="B105" s="134" t="s">
        <v>167</v>
      </c>
      <c r="C105" s="123"/>
      <c r="D105" s="124">
        <f t="shared" ref="D105:H106" si="11">D106</f>
        <v>2123200</v>
      </c>
      <c r="E105" s="124">
        <f t="shared" si="11"/>
        <v>1000000</v>
      </c>
      <c r="F105" s="124">
        <f t="shared" si="11"/>
        <v>1000000</v>
      </c>
      <c r="G105" s="124">
        <f t="shared" si="11"/>
        <v>1000000</v>
      </c>
      <c r="H105" s="124">
        <f t="shared" si="11"/>
        <v>1000000</v>
      </c>
      <c r="I105" s="125">
        <f>SUM(D105:H105)</f>
        <v>6123200</v>
      </c>
    </row>
    <row r="106" spans="1:9" s="19" customFormat="1" ht="50.1" customHeight="1">
      <c r="A106" s="126">
        <v>12</v>
      </c>
      <c r="B106" s="127" t="s">
        <v>257</v>
      </c>
      <c r="C106" s="127"/>
      <c r="D106" s="128">
        <f t="shared" si="11"/>
        <v>2123200</v>
      </c>
      <c r="E106" s="128">
        <f t="shared" si="11"/>
        <v>1000000</v>
      </c>
      <c r="F106" s="128">
        <f t="shared" si="11"/>
        <v>1000000</v>
      </c>
      <c r="G106" s="128">
        <f t="shared" si="11"/>
        <v>1000000</v>
      </c>
      <c r="H106" s="128">
        <f t="shared" si="11"/>
        <v>1000000</v>
      </c>
      <c r="I106" s="128">
        <f t="shared" ref="I106:I115" si="12">SUM(D106:H106)</f>
        <v>6123200</v>
      </c>
    </row>
    <row r="107" spans="1:9" s="218" customFormat="1">
      <c r="A107" s="135"/>
      <c r="B107" s="66" t="s">
        <v>179</v>
      </c>
      <c r="C107" s="136"/>
      <c r="D107" s="137">
        <f>SUM(D108:D112)</f>
        <v>2123200</v>
      </c>
      <c r="E107" s="137">
        <f>SUM(E108:E112)</f>
        <v>1000000</v>
      </c>
      <c r="F107" s="137">
        <f>SUM(F108:F112)</f>
        <v>1000000</v>
      </c>
      <c r="G107" s="137">
        <f>SUM(G108:G112)</f>
        <v>1000000</v>
      </c>
      <c r="H107" s="137">
        <f>SUM(H108:H112)</f>
        <v>1000000</v>
      </c>
      <c r="I107" s="94">
        <f t="shared" si="12"/>
        <v>6123200</v>
      </c>
    </row>
    <row r="108" spans="1:9" s="218" customFormat="1">
      <c r="A108" s="6"/>
      <c r="B108" s="138" t="s">
        <v>114</v>
      </c>
      <c r="C108" s="139" t="s">
        <v>115</v>
      </c>
      <c r="D108" s="140">
        <v>360000</v>
      </c>
      <c r="E108" s="140">
        <v>0</v>
      </c>
      <c r="F108" s="140">
        <v>0</v>
      </c>
      <c r="G108" s="140">
        <v>0</v>
      </c>
      <c r="H108" s="140">
        <v>0</v>
      </c>
      <c r="I108" s="141">
        <f t="shared" si="12"/>
        <v>360000</v>
      </c>
    </row>
    <row r="109" spans="1:9" s="218" customFormat="1">
      <c r="A109" s="11"/>
      <c r="B109" s="3" t="s">
        <v>116</v>
      </c>
      <c r="C109" s="5" t="s">
        <v>115</v>
      </c>
      <c r="D109" s="142">
        <v>250000</v>
      </c>
      <c r="E109" s="142">
        <v>0</v>
      </c>
      <c r="F109" s="142">
        <v>0</v>
      </c>
      <c r="G109" s="142">
        <v>0</v>
      </c>
      <c r="H109" s="142">
        <v>0</v>
      </c>
      <c r="I109" s="97">
        <f t="shared" si="12"/>
        <v>250000</v>
      </c>
    </row>
    <row r="110" spans="1:9" s="23" customFormat="1" ht="48">
      <c r="A110" s="20"/>
      <c r="B110" s="22" t="s">
        <v>117</v>
      </c>
      <c r="C110" s="53" t="s">
        <v>115</v>
      </c>
      <c r="D110" s="132">
        <v>540000</v>
      </c>
      <c r="E110" s="142">
        <v>0</v>
      </c>
      <c r="F110" s="142">
        <v>0</v>
      </c>
      <c r="G110" s="142">
        <v>0</v>
      </c>
      <c r="H110" s="142">
        <v>0</v>
      </c>
      <c r="I110" s="97">
        <f t="shared" si="12"/>
        <v>540000</v>
      </c>
    </row>
    <row r="111" spans="1:9" s="23" customFormat="1">
      <c r="A111" s="20"/>
      <c r="B111" s="53" t="s">
        <v>118</v>
      </c>
      <c r="C111" s="53" t="s">
        <v>115</v>
      </c>
      <c r="D111" s="132">
        <v>973200</v>
      </c>
      <c r="E111" s="142">
        <v>0</v>
      </c>
      <c r="F111" s="142">
        <v>0</v>
      </c>
      <c r="G111" s="142">
        <v>0</v>
      </c>
      <c r="H111" s="142">
        <v>0</v>
      </c>
      <c r="I111" s="97">
        <f t="shared" si="12"/>
        <v>973200</v>
      </c>
    </row>
    <row r="112" spans="1:9" s="218" customFormat="1">
      <c r="A112" s="62"/>
      <c r="B112" s="144" t="s">
        <v>40</v>
      </c>
      <c r="C112" s="112" t="s">
        <v>68</v>
      </c>
      <c r="D112" s="143">
        <v>0</v>
      </c>
      <c r="E112" s="143">
        <v>1000000</v>
      </c>
      <c r="F112" s="143">
        <v>1000000</v>
      </c>
      <c r="G112" s="143">
        <v>1000000</v>
      </c>
      <c r="H112" s="143">
        <v>1000000</v>
      </c>
      <c r="I112" s="102">
        <f t="shared" si="12"/>
        <v>4000000</v>
      </c>
    </row>
    <row r="113" spans="1:9" s="15" customFormat="1" ht="24.95" customHeight="1">
      <c r="A113" s="121"/>
      <c r="B113" s="145" t="s">
        <v>168</v>
      </c>
      <c r="C113" s="123"/>
      <c r="D113" s="201">
        <f>D114</f>
        <v>19642300</v>
      </c>
      <c r="E113" s="201">
        <f>E114</f>
        <v>31811000</v>
      </c>
      <c r="F113" s="201">
        <f>F114</f>
        <v>31811000</v>
      </c>
      <c r="G113" s="201">
        <f>G114</f>
        <v>31811000</v>
      </c>
      <c r="H113" s="201">
        <f>H114</f>
        <v>31811000</v>
      </c>
      <c r="I113" s="202">
        <f>SUM(D113:H113)</f>
        <v>146886300</v>
      </c>
    </row>
    <row r="114" spans="1:9" s="19" customFormat="1" ht="50.1" customHeight="1">
      <c r="A114" s="126">
        <v>13</v>
      </c>
      <c r="B114" s="127" t="s">
        <v>216</v>
      </c>
      <c r="C114" s="127"/>
      <c r="D114" s="203">
        <f>SUM(D115,D117)</f>
        <v>19642300</v>
      </c>
      <c r="E114" s="203">
        <f>SUM(E115,E117)</f>
        <v>31811000</v>
      </c>
      <c r="F114" s="203">
        <f>SUM(F115,F117)</f>
        <v>31811000</v>
      </c>
      <c r="G114" s="203">
        <f>SUM(G115,G117)</f>
        <v>31811000</v>
      </c>
      <c r="H114" s="203">
        <f>SUM(H115,H117)</f>
        <v>31811000</v>
      </c>
      <c r="I114" s="203">
        <f t="shared" si="12"/>
        <v>146886300</v>
      </c>
    </row>
    <row r="115" spans="1:9" s="218" customFormat="1">
      <c r="A115" s="135"/>
      <c r="B115" s="66" t="s">
        <v>180</v>
      </c>
      <c r="C115" s="136"/>
      <c r="D115" s="207">
        <f>SUM(D116)</f>
        <v>490300</v>
      </c>
      <c r="E115" s="207">
        <f>SUM(E116)</f>
        <v>0</v>
      </c>
      <c r="F115" s="207">
        <f>SUM(F116)</f>
        <v>0</v>
      </c>
      <c r="G115" s="207">
        <f>SUM(G116)</f>
        <v>0</v>
      </c>
      <c r="H115" s="207">
        <f>SUM(H116)</f>
        <v>0</v>
      </c>
      <c r="I115" s="194">
        <f t="shared" si="12"/>
        <v>490300</v>
      </c>
    </row>
    <row r="116" spans="1:9" s="218" customFormat="1">
      <c r="A116" s="135"/>
      <c r="B116" s="136" t="s">
        <v>119</v>
      </c>
      <c r="C116" s="211" t="s">
        <v>71</v>
      </c>
      <c r="D116" s="212">
        <v>490300</v>
      </c>
      <c r="E116" s="212">
        <v>0</v>
      </c>
      <c r="F116" s="212">
        <v>0</v>
      </c>
      <c r="G116" s="212">
        <v>0</v>
      </c>
      <c r="H116" s="212">
        <v>0</v>
      </c>
      <c r="I116" s="213">
        <v>0</v>
      </c>
    </row>
    <row r="117" spans="1:9" s="218" customFormat="1">
      <c r="A117" s="185"/>
      <c r="B117" s="186" t="s">
        <v>181</v>
      </c>
      <c r="C117" s="187"/>
      <c r="D117" s="208">
        <f>SUM(D118:D136)</f>
        <v>19152000</v>
      </c>
      <c r="E117" s="208">
        <f>SUM(E118:E136)</f>
        <v>31811000</v>
      </c>
      <c r="F117" s="208">
        <f>SUM(F118:F136)</f>
        <v>31811000</v>
      </c>
      <c r="G117" s="208">
        <f>SUM(G118:G136)</f>
        <v>31811000</v>
      </c>
      <c r="H117" s="208">
        <f>SUM(H118:H136)</f>
        <v>31811000</v>
      </c>
      <c r="I117" s="209">
        <f t="shared" ref="I117:I140" si="13">SUM(D117:H117)</f>
        <v>146396000</v>
      </c>
    </row>
    <row r="118" spans="1:9" s="218" customFormat="1">
      <c r="A118" s="146"/>
      <c r="B118" s="138" t="s">
        <v>120</v>
      </c>
      <c r="C118" s="5" t="s">
        <v>71</v>
      </c>
      <c r="D118" s="140">
        <v>480000</v>
      </c>
      <c r="E118" s="140">
        <v>0</v>
      </c>
      <c r="F118" s="140">
        <v>0</v>
      </c>
      <c r="G118" s="140">
        <v>0</v>
      </c>
      <c r="H118" s="140">
        <v>0</v>
      </c>
      <c r="I118" s="141">
        <f t="shared" si="13"/>
        <v>480000</v>
      </c>
    </row>
    <row r="119" spans="1:9" s="23" customFormat="1">
      <c r="A119" s="11"/>
      <c r="B119" s="22" t="s">
        <v>41</v>
      </c>
      <c r="C119" s="46" t="s">
        <v>69</v>
      </c>
      <c r="D119" s="132">
        <v>8176000</v>
      </c>
      <c r="E119" s="132">
        <v>8176000</v>
      </c>
      <c r="F119" s="132">
        <v>8176000</v>
      </c>
      <c r="G119" s="132">
        <v>8176000</v>
      </c>
      <c r="H119" s="132">
        <v>8176000</v>
      </c>
      <c r="I119" s="97">
        <f t="shared" si="13"/>
        <v>40880000</v>
      </c>
    </row>
    <row r="120" spans="1:9" s="218" customFormat="1">
      <c r="A120" s="11"/>
      <c r="B120" s="3" t="s">
        <v>42</v>
      </c>
      <c r="C120" s="5" t="s">
        <v>70</v>
      </c>
      <c r="D120" s="97">
        <v>996000</v>
      </c>
      <c r="E120" s="97">
        <v>1300000</v>
      </c>
      <c r="F120" s="97">
        <v>1300000</v>
      </c>
      <c r="G120" s="97">
        <v>1300000</v>
      </c>
      <c r="H120" s="97">
        <v>1300000</v>
      </c>
      <c r="I120" s="97">
        <f t="shared" si="13"/>
        <v>6196000</v>
      </c>
    </row>
    <row r="121" spans="1:9" s="218" customFormat="1">
      <c r="A121" s="11"/>
      <c r="B121" s="3" t="s">
        <v>43</v>
      </c>
      <c r="C121" s="46" t="s">
        <v>69</v>
      </c>
      <c r="D121" s="97">
        <v>1000000</v>
      </c>
      <c r="E121" s="97">
        <v>1504900</v>
      </c>
      <c r="F121" s="97">
        <v>1504900</v>
      </c>
      <c r="G121" s="97">
        <v>1504900</v>
      </c>
      <c r="H121" s="97">
        <v>1504900</v>
      </c>
      <c r="I121" s="97">
        <f t="shared" si="13"/>
        <v>7019600</v>
      </c>
    </row>
    <row r="122" spans="1:9" s="218" customFormat="1">
      <c r="A122" s="11"/>
      <c r="B122" s="3" t="s">
        <v>44</v>
      </c>
      <c r="C122" s="46" t="s">
        <v>69</v>
      </c>
      <c r="D122" s="97">
        <v>650000</v>
      </c>
      <c r="E122" s="97">
        <v>800150</v>
      </c>
      <c r="F122" s="97">
        <v>800150</v>
      </c>
      <c r="G122" s="97">
        <v>800150</v>
      </c>
      <c r="H122" s="97">
        <v>800150</v>
      </c>
      <c r="I122" s="97">
        <f t="shared" si="13"/>
        <v>3850600</v>
      </c>
    </row>
    <row r="123" spans="1:9" s="218" customFormat="1">
      <c r="A123" s="11"/>
      <c r="B123" s="3" t="s">
        <v>121</v>
      </c>
      <c r="C123" s="46" t="s">
        <v>14</v>
      </c>
      <c r="D123" s="97">
        <v>450000</v>
      </c>
      <c r="E123" s="142">
        <v>0</v>
      </c>
      <c r="F123" s="142">
        <v>0</v>
      </c>
      <c r="G123" s="142">
        <v>0</v>
      </c>
      <c r="H123" s="142">
        <v>0</v>
      </c>
      <c r="I123" s="97">
        <f t="shared" si="13"/>
        <v>450000</v>
      </c>
    </row>
    <row r="124" spans="1:9" s="218" customFormat="1">
      <c r="A124" s="11"/>
      <c r="B124" s="3" t="s">
        <v>169</v>
      </c>
      <c r="C124" s="46" t="s">
        <v>69</v>
      </c>
      <c r="D124" s="97">
        <v>3000000</v>
      </c>
      <c r="E124" s="142">
        <v>0</v>
      </c>
      <c r="F124" s="142">
        <v>0</v>
      </c>
      <c r="G124" s="142">
        <v>0</v>
      </c>
      <c r="H124" s="142">
        <v>0</v>
      </c>
      <c r="I124" s="97">
        <f t="shared" si="13"/>
        <v>3000000</v>
      </c>
    </row>
    <row r="125" spans="1:9" s="218" customFormat="1">
      <c r="A125" s="11"/>
      <c r="B125" s="5" t="s">
        <v>170</v>
      </c>
      <c r="C125" s="46" t="s">
        <v>115</v>
      </c>
      <c r="D125" s="97">
        <v>4400000</v>
      </c>
      <c r="E125" s="142">
        <v>0</v>
      </c>
      <c r="F125" s="142">
        <v>0</v>
      </c>
      <c r="G125" s="142">
        <v>0</v>
      </c>
      <c r="H125" s="142">
        <v>0</v>
      </c>
      <c r="I125" s="97">
        <f t="shared" si="13"/>
        <v>4400000</v>
      </c>
    </row>
    <row r="126" spans="1:9" s="218" customFormat="1">
      <c r="A126" s="11"/>
      <c r="B126" s="5" t="s">
        <v>261</v>
      </c>
      <c r="C126" s="46" t="s">
        <v>69</v>
      </c>
      <c r="D126" s="142">
        <v>0</v>
      </c>
      <c r="E126" s="97">
        <v>1385000</v>
      </c>
      <c r="F126" s="97">
        <v>1385000</v>
      </c>
      <c r="G126" s="97">
        <v>1385000</v>
      </c>
      <c r="H126" s="97">
        <v>1385000</v>
      </c>
      <c r="I126" s="97">
        <f t="shared" si="13"/>
        <v>5540000</v>
      </c>
    </row>
    <row r="127" spans="1:9" s="218" customFormat="1">
      <c r="A127" s="11"/>
      <c r="B127" s="3" t="s">
        <v>260</v>
      </c>
      <c r="C127" s="46" t="s">
        <v>69</v>
      </c>
      <c r="D127" s="142">
        <v>0</v>
      </c>
      <c r="E127" s="97">
        <v>265150</v>
      </c>
      <c r="F127" s="97">
        <v>265150</v>
      </c>
      <c r="G127" s="97">
        <v>265150</v>
      </c>
      <c r="H127" s="97">
        <v>265150</v>
      </c>
      <c r="I127" s="97">
        <f t="shared" si="13"/>
        <v>1060600</v>
      </c>
    </row>
    <row r="128" spans="1:9" s="218" customFormat="1">
      <c r="A128" s="11"/>
      <c r="B128" s="3" t="s">
        <v>100</v>
      </c>
      <c r="C128" s="46" t="s">
        <v>69</v>
      </c>
      <c r="D128" s="142">
        <v>0</v>
      </c>
      <c r="E128" s="97">
        <v>1059800</v>
      </c>
      <c r="F128" s="97">
        <v>1059800</v>
      </c>
      <c r="G128" s="97">
        <v>1059800</v>
      </c>
      <c r="H128" s="97">
        <v>1059800</v>
      </c>
      <c r="I128" s="97">
        <f t="shared" si="13"/>
        <v>4239200</v>
      </c>
    </row>
    <row r="129" spans="1:9" s="218" customFormat="1">
      <c r="A129" s="11"/>
      <c r="B129" s="3" t="s">
        <v>258</v>
      </c>
      <c r="C129" s="5" t="s">
        <v>15</v>
      </c>
      <c r="D129" s="142">
        <v>0</v>
      </c>
      <c r="E129" s="97">
        <v>690000</v>
      </c>
      <c r="F129" s="97">
        <v>690000</v>
      </c>
      <c r="G129" s="97">
        <v>690000</v>
      </c>
      <c r="H129" s="97">
        <v>690000</v>
      </c>
      <c r="I129" s="97">
        <f t="shared" si="13"/>
        <v>2760000</v>
      </c>
    </row>
    <row r="130" spans="1:9" s="23" customFormat="1">
      <c r="A130" s="11"/>
      <c r="B130" s="5" t="s">
        <v>45</v>
      </c>
      <c r="C130" s="5" t="s">
        <v>71</v>
      </c>
      <c r="D130" s="142">
        <v>0</v>
      </c>
      <c r="E130" s="97">
        <v>2000000</v>
      </c>
      <c r="F130" s="97">
        <v>2000000</v>
      </c>
      <c r="G130" s="97">
        <v>2000000</v>
      </c>
      <c r="H130" s="97">
        <v>2000000</v>
      </c>
      <c r="I130" s="97">
        <f t="shared" si="13"/>
        <v>8000000</v>
      </c>
    </row>
    <row r="131" spans="1:9" s="23" customFormat="1">
      <c r="A131" s="11"/>
      <c r="B131" s="3" t="s">
        <v>46</v>
      </c>
      <c r="C131" s="5" t="s">
        <v>71</v>
      </c>
      <c r="D131" s="142">
        <v>0</v>
      </c>
      <c r="E131" s="97">
        <v>2000000</v>
      </c>
      <c r="F131" s="97">
        <v>2000000</v>
      </c>
      <c r="G131" s="97">
        <v>2000000</v>
      </c>
      <c r="H131" s="97">
        <v>2000000</v>
      </c>
      <c r="I131" s="97">
        <f t="shared" si="13"/>
        <v>8000000</v>
      </c>
    </row>
    <row r="132" spans="1:9" s="23" customFormat="1">
      <c r="A132" s="11"/>
      <c r="B132" s="3" t="s">
        <v>259</v>
      </c>
      <c r="C132" s="5" t="s">
        <v>71</v>
      </c>
      <c r="D132" s="142">
        <v>0</v>
      </c>
      <c r="E132" s="97">
        <v>1500000</v>
      </c>
      <c r="F132" s="97">
        <v>1500000</v>
      </c>
      <c r="G132" s="97">
        <v>1500000</v>
      </c>
      <c r="H132" s="97">
        <v>1500000</v>
      </c>
      <c r="I132" s="97">
        <f t="shared" si="13"/>
        <v>6000000</v>
      </c>
    </row>
    <row r="133" spans="1:9" s="218" customFormat="1">
      <c r="A133" s="11"/>
      <c r="B133" s="5" t="s">
        <v>47</v>
      </c>
      <c r="C133" s="5" t="s">
        <v>71</v>
      </c>
      <c r="D133" s="142">
        <v>0</v>
      </c>
      <c r="E133" s="97">
        <v>1500000</v>
      </c>
      <c r="F133" s="97">
        <v>1500000</v>
      </c>
      <c r="G133" s="97">
        <v>1500000</v>
      </c>
      <c r="H133" s="97">
        <v>1500000</v>
      </c>
      <c r="I133" s="97">
        <f t="shared" si="13"/>
        <v>6000000</v>
      </c>
    </row>
    <row r="134" spans="1:9" s="218" customFormat="1">
      <c r="A134" s="11"/>
      <c r="B134" s="5" t="s">
        <v>48</v>
      </c>
      <c r="C134" s="5" t="s">
        <v>71</v>
      </c>
      <c r="D134" s="142">
        <v>0</v>
      </c>
      <c r="E134" s="97">
        <v>5000000</v>
      </c>
      <c r="F134" s="97">
        <v>5000000</v>
      </c>
      <c r="G134" s="97">
        <v>5000000</v>
      </c>
      <c r="H134" s="97">
        <v>5000000</v>
      </c>
      <c r="I134" s="97">
        <f t="shared" si="13"/>
        <v>20000000</v>
      </c>
    </row>
    <row r="135" spans="1:9" s="218" customFormat="1">
      <c r="A135" s="27"/>
      <c r="B135" s="24" t="s">
        <v>49</v>
      </c>
      <c r="C135" s="24" t="s">
        <v>71</v>
      </c>
      <c r="D135" s="227">
        <v>0</v>
      </c>
      <c r="E135" s="189">
        <v>2930000</v>
      </c>
      <c r="F135" s="189">
        <v>2930000</v>
      </c>
      <c r="G135" s="189">
        <v>2930000</v>
      </c>
      <c r="H135" s="189">
        <v>2930000</v>
      </c>
      <c r="I135" s="189">
        <f t="shared" si="13"/>
        <v>11720000</v>
      </c>
    </row>
    <row r="136" spans="1:9" s="218" customFormat="1">
      <c r="A136" s="62"/>
      <c r="B136" s="144" t="s">
        <v>50</v>
      </c>
      <c r="C136" s="56" t="s">
        <v>69</v>
      </c>
      <c r="D136" s="102">
        <v>0</v>
      </c>
      <c r="E136" s="102">
        <v>1700000</v>
      </c>
      <c r="F136" s="102">
        <v>1700000</v>
      </c>
      <c r="G136" s="102">
        <v>1700000</v>
      </c>
      <c r="H136" s="102">
        <v>1700000</v>
      </c>
      <c r="I136" s="102">
        <f t="shared" si="13"/>
        <v>6800000</v>
      </c>
    </row>
    <row r="137" spans="1:9" s="15" customFormat="1" ht="24.95" customHeight="1">
      <c r="A137" s="234" t="s">
        <v>241</v>
      </c>
      <c r="B137" s="231"/>
      <c r="C137" s="147"/>
      <c r="D137" s="148">
        <f>SUM(D139,D144,D149,D158,D163,D166)</f>
        <v>9035600</v>
      </c>
      <c r="E137" s="148">
        <f>SUM(E139,E144,E149,E158,E163,E166)</f>
        <v>10514560</v>
      </c>
      <c r="F137" s="148">
        <f>SUM(F139,F144,F149,F158,F163,F166)</f>
        <v>9514560</v>
      </c>
      <c r="G137" s="148">
        <f>SUM(G139,G144,G149,G158,G163,G166)</f>
        <v>9514560</v>
      </c>
      <c r="H137" s="148">
        <f>SUM(H139,H144,H149,H158,H163,H166)</f>
        <v>9514560</v>
      </c>
      <c r="I137" s="148">
        <f t="shared" si="13"/>
        <v>48093840</v>
      </c>
    </row>
    <row r="138" spans="1:9" s="15" customFormat="1" ht="50.1" customHeight="1">
      <c r="A138" s="149"/>
      <c r="B138" s="150" t="s">
        <v>182</v>
      </c>
      <c r="C138" s="151"/>
      <c r="D138" s="152">
        <f t="shared" ref="D138:H139" si="14">D139</f>
        <v>2830000</v>
      </c>
      <c r="E138" s="152">
        <f t="shared" si="14"/>
        <v>580000</v>
      </c>
      <c r="F138" s="152">
        <f t="shared" si="14"/>
        <v>580000</v>
      </c>
      <c r="G138" s="152">
        <f t="shared" si="14"/>
        <v>580000</v>
      </c>
      <c r="H138" s="152">
        <f t="shared" si="14"/>
        <v>580000</v>
      </c>
      <c r="I138" s="152">
        <f t="shared" si="13"/>
        <v>5150000</v>
      </c>
    </row>
    <row r="139" spans="1:9" s="19" customFormat="1" ht="50.1" customHeight="1">
      <c r="A139" s="153">
        <v>14</v>
      </c>
      <c r="B139" s="154" t="s">
        <v>217</v>
      </c>
      <c r="C139" s="154"/>
      <c r="D139" s="155">
        <f t="shared" si="14"/>
        <v>2830000</v>
      </c>
      <c r="E139" s="155">
        <f t="shared" si="14"/>
        <v>580000</v>
      </c>
      <c r="F139" s="155">
        <f t="shared" si="14"/>
        <v>580000</v>
      </c>
      <c r="G139" s="155">
        <f t="shared" si="14"/>
        <v>580000</v>
      </c>
      <c r="H139" s="155">
        <f t="shared" si="14"/>
        <v>580000</v>
      </c>
      <c r="I139" s="155">
        <f t="shared" si="13"/>
        <v>5150000</v>
      </c>
    </row>
    <row r="140" spans="1:9" s="218" customFormat="1">
      <c r="A140" s="135"/>
      <c r="B140" s="156" t="s">
        <v>199</v>
      </c>
      <c r="C140" s="136"/>
      <c r="D140" s="137">
        <f>SUM(D141:D142)</f>
        <v>2830000</v>
      </c>
      <c r="E140" s="137">
        <f>SUM(E141:E142)</f>
        <v>580000</v>
      </c>
      <c r="F140" s="137">
        <f>SUM(F141:F142)</f>
        <v>580000</v>
      </c>
      <c r="G140" s="137">
        <f>SUM(G141:G142)</f>
        <v>580000</v>
      </c>
      <c r="H140" s="137">
        <f>SUM(H141:H142)</f>
        <v>580000</v>
      </c>
      <c r="I140" s="94">
        <f t="shared" si="13"/>
        <v>5150000</v>
      </c>
    </row>
    <row r="141" spans="1:9" s="23" customFormat="1">
      <c r="A141" s="31"/>
      <c r="B141" s="3" t="s">
        <v>133</v>
      </c>
      <c r="C141" s="22" t="s">
        <v>72</v>
      </c>
      <c r="D141" s="97">
        <v>2330000</v>
      </c>
      <c r="E141" s="97">
        <v>0</v>
      </c>
      <c r="F141" s="97">
        <v>0</v>
      </c>
      <c r="G141" s="97">
        <v>0</v>
      </c>
      <c r="H141" s="97">
        <v>0</v>
      </c>
      <c r="I141" s="95">
        <v>0</v>
      </c>
    </row>
    <row r="142" spans="1:9" s="23" customFormat="1">
      <c r="A142" s="210"/>
      <c r="B142" s="42" t="s">
        <v>51</v>
      </c>
      <c r="C142" s="51" t="s">
        <v>72</v>
      </c>
      <c r="D142" s="189">
        <v>500000</v>
      </c>
      <c r="E142" s="189">
        <v>580000</v>
      </c>
      <c r="F142" s="189">
        <v>580000</v>
      </c>
      <c r="G142" s="189">
        <v>580000</v>
      </c>
      <c r="H142" s="189">
        <v>580000</v>
      </c>
      <c r="I142" s="176">
        <f t="shared" ref="I142" si="15">SUM(D142:H142)</f>
        <v>2820000</v>
      </c>
    </row>
    <row r="143" spans="1:9" s="15" customFormat="1" ht="24.95" customHeight="1">
      <c r="A143" s="149"/>
      <c r="B143" s="150" t="s">
        <v>183</v>
      </c>
      <c r="C143" s="151"/>
      <c r="D143" s="152">
        <f t="shared" ref="D143:H144" si="16">D144</f>
        <v>1500000</v>
      </c>
      <c r="E143" s="152">
        <f t="shared" si="16"/>
        <v>1390000</v>
      </c>
      <c r="F143" s="152">
        <f t="shared" si="16"/>
        <v>1390000</v>
      </c>
      <c r="G143" s="152">
        <f t="shared" si="16"/>
        <v>1390000</v>
      </c>
      <c r="H143" s="152">
        <f t="shared" si="16"/>
        <v>1390000</v>
      </c>
      <c r="I143" s="157">
        <f>SUM(D143:H143)</f>
        <v>7060000</v>
      </c>
    </row>
    <row r="144" spans="1:9" s="19" customFormat="1" ht="24.95" customHeight="1">
      <c r="A144" s="153">
        <v>15</v>
      </c>
      <c r="B144" s="158" t="s">
        <v>218</v>
      </c>
      <c r="C144" s="154"/>
      <c r="D144" s="155">
        <f t="shared" si="16"/>
        <v>1500000</v>
      </c>
      <c r="E144" s="155">
        <f t="shared" si="16"/>
        <v>1390000</v>
      </c>
      <c r="F144" s="155">
        <f t="shared" si="16"/>
        <v>1390000</v>
      </c>
      <c r="G144" s="155">
        <f t="shared" si="16"/>
        <v>1390000</v>
      </c>
      <c r="H144" s="155">
        <f t="shared" si="16"/>
        <v>1390000</v>
      </c>
      <c r="I144" s="155">
        <f>SUM(D144:H144)</f>
        <v>7060000</v>
      </c>
    </row>
    <row r="145" spans="1:9" s="218" customFormat="1">
      <c r="A145" s="135"/>
      <c r="B145" s="156" t="s">
        <v>200</v>
      </c>
      <c r="C145" s="136"/>
      <c r="D145" s="137">
        <f>SUM(D146:D147)</f>
        <v>1500000</v>
      </c>
      <c r="E145" s="137">
        <f>SUM(E146:E147)</f>
        <v>1390000</v>
      </c>
      <c r="F145" s="137">
        <f>SUM(F146:F147)</f>
        <v>1390000</v>
      </c>
      <c r="G145" s="137">
        <f>SUM(G146:G147)</f>
        <v>1390000</v>
      </c>
      <c r="H145" s="137">
        <f>SUM(H146:H147)</f>
        <v>1390000</v>
      </c>
      <c r="I145" s="94">
        <f t="shared" ref="I145:I147" si="17">SUM(D145:H145)</f>
        <v>7060000</v>
      </c>
    </row>
    <row r="146" spans="1:9" s="23" customFormat="1">
      <c r="A146" s="31"/>
      <c r="B146" s="3" t="s">
        <v>52</v>
      </c>
      <c r="C146" s="5" t="s">
        <v>73</v>
      </c>
      <c r="D146" s="97">
        <v>1000000</v>
      </c>
      <c r="E146" s="97">
        <v>1000000</v>
      </c>
      <c r="F146" s="97">
        <v>1000000</v>
      </c>
      <c r="G146" s="97">
        <v>1000000</v>
      </c>
      <c r="H146" s="97">
        <v>1000000</v>
      </c>
      <c r="I146" s="95">
        <f t="shared" si="17"/>
        <v>5000000</v>
      </c>
    </row>
    <row r="147" spans="1:9" s="23" customFormat="1">
      <c r="A147" s="31"/>
      <c r="B147" s="3" t="s">
        <v>53</v>
      </c>
      <c r="C147" s="5" t="s">
        <v>73</v>
      </c>
      <c r="D147" s="97">
        <v>500000</v>
      </c>
      <c r="E147" s="97">
        <v>390000</v>
      </c>
      <c r="F147" s="97">
        <v>390000</v>
      </c>
      <c r="G147" s="97">
        <v>390000</v>
      </c>
      <c r="H147" s="97">
        <v>390000</v>
      </c>
      <c r="I147" s="95">
        <f t="shared" si="17"/>
        <v>2060000</v>
      </c>
    </row>
    <row r="148" spans="1:9" s="15" customFormat="1" ht="50.1" customHeight="1">
      <c r="A148" s="149"/>
      <c r="B148" s="150" t="s">
        <v>184</v>
      </c>
      <c r="C148" s="151"/>
      <c r="D148" s="152">
        <f t="shared" ref="D148:H149" si="18">D149</f>
        <v>4705600</v>
      </c>
      <c r="E148" s="152">
        <f t="shared" si="18"/>
        <v>5157190</v>
      </c>
      <c r="F148" s="152">
        <f t="shared" si="18"/>
        <v>5157190</v>
      </c>
      <c r="G148" s="152">
        <f t="shared" si="18"/>
        <v>5157190</v>
      </c>
      <c r="H148" s="152">
        <f t="shared" si="18"/>
        <v>5157190</v>
      </c>
      <c r="I148" s="157">
        <f>SUM(D148:H148)</f>
        <v>25334360</v>
      </c>
    </row>
    <row r="149" spans="1:9" s="19" customFormat="1" ht="24.95" customHeight="1">
      <c r="A149" s="153">
        <v>16</v>
      </c>
      <c r="B149" s="158" t="s">
        <v>219</v>
      </c>
      <c r="C149" s="154"/>
      <c r="D149" s="155">
        <f t="shared" si="18"/>
        <v>4705600</v>
      </c>
      <c r="E149" s="155">
        <f t="shared" si="18"/>
        <v>5157190</v>
      </c>
      <c r="F149" s="155">
        <f t="shared" si="18"/>
        <v>5157190</v>
      </c>
      <c r="G149" s="155">
        <f t="shared" si="18"/>
        <v>5157190</v>
      </c>
      <c r="H149" s="155">
        <f t="shared" si="18"/>
        <v>5157190</v>
      </c>
      <c r="I149" s="155">
        <f>SUM(D149:H149)</f>
        <v>25334360</v>
      </c>
    </row>
    <row r="150" spans="1:9" s="218" customFormat="1">
      <c r="A150" s="135"/>
      <c r="B150" s="156" t="s">
        <v>201</v>
      </c>
      <c r="C150" s="136"/>
      <c r="D150" s="137">
        <f>SUM(D151:D156)</f>
        <v>4705600</v>
      </c>
      <c r="E150" s="137">
        <f>SUM(E151:E156)</f>
        <v>5157190</v>
      </c>
      <c r="F150" s="137">
        <f>SUM(F151:F156)</f>
        <v>5157190</v>
      </c>
      <c r="G150" s="137">
        <f>SUM(G151:G156)</f>
        <v>5157190</v>
      </c>
      <c r="H150" s="137">
        <f>SUM(H151:H156)</f>
        <v>5157190</v>
      </c>
      <c r="I150" s="94">
        <f t="shared" ref="I150" si="19">SUM(D150:H150)</f>
        <v>25334360</v>
      </c>
    </row>
    <row r="151" spans="1:9" s="23" customFormat="1">
      <c r="A151" s="55"/>
      <c r="B151" s="22" t="s">
        <v>134</v>
      </c>
      <c r="C151" s="53" t="s">
        <v>135</v>
      </c>
      <c r="D151" s="98">
        <v>2000000</v>
      </c>
      <c r="E151" s="98">
        <v>0</v>
      </c>
      <c r="F151" s="98">
        <v>0</v>
      </c>
      <c r="G151" s="98">
        <v>0</v>
      </c>
      <c r="H151" s="98">
        <v>0</v>
      </c>
      <c r="I151" s="96">
        <f t="shared" ref="I151:I152" si="20">SUM(D151:H151)</f>
        <v>2000000</v>
      </c>
    </row>
    <row r="152" spans="1:9" s="23" customFormat="1" ht="48" customHeight="1">
      <c r="A152" s="55"/>
      <c r="B152" s="22" t="s">
        <v>54</v>
      </c>
      <c r="C152" s="53" t="s">
        <v>75</v>
      </c>
      <c r="D152" s="98">
        <v>1313300</v>
      </c>
      <c r="E152" s="98">
        <v>2504300</v>
      </c>
      <c r="F152" s="98">
        <v>2504300</v>
      </c>
      <c r="G152" s="98">
        <v>2504300</v>
      </c>
      <c r="H152" s="98">
        <v>2504300</v>
      </c>
      <c r="I152" s="96">
        <f t="shared" si="20"/>
        <v>11330500</v>
      </c>
    </row>
    <row r="153" spans="1:9" s="23" customFormat="1">
      <c r="A153" s="55"/>
      <c r="B153" s="22" t="s">
        <v>55</v>
      </c>
      <c r="C153" s="53" t="s">
        <v>56</v>
      </c>
      <c r="D153" s="98">
        <v>1000000</v>
      </c>
      <c r="E153" s="98">
        <v>1000000</v>
      </c>
      <c r="F153" s="98">
        <v>1000000</v>
      </c>
      <c r="G153" s="98">
        <v>1000000</v>
      </c>
      <c r="H153" s="98">
        <v>1000000</v>
      </c>
      <c r="I153" s="95">
        <f>SUM(D153:H153)</f>
        <v>5000000</v>
      </c>
    </row>
    <row r="154" spans="1:9" s="23" customFormat="1">
      <c r="A154" s="31"/>
      <c r="B154" s="3" t="s">
        <v>57</v>
      </c>
      <c r="C154" s="53" t="s">
        <v>70</v>
      </c>
      <c r="D154" s="97">
        <v>224500</v>
      </c>
      <c r="E154" s="97">
        <v>354900</v>
      </c>
      <c r="F154" s="97">
        <v>354900</v>
      </c>
      <c r="G154" s="97">
        <v>354900</v>
      </c>
      <c r="H154" s="97">
        <v>354900</v>
      </c>
      <c r="I154" s="95">
        <f>SUM(D154:H154)</f>
        <v>1644100</v>
      </c>
    </row>
    <row r="155" spans="1:9" s="23" customFormat="1" ht="65.099999999999994" customHeight="1">
      <c r="A155" s="55"/>
      <c r="B155" s="22" t="s">
        <v>104</v>
      </c>
      <c r="C155" s="216" t="s">
        <v>252</v>
      </c>
      <c r="D155" s="98">
        <v>0</v>
      </c>
      <c r="E155" s="98">
        <v>1001750</v>
      </c>
      <c r="F155" s="98">
        <v>1001750</v>
      </c>
      <c r="G155" s="98">
        <v>1001750</v>
      </c>
      <c r="H155" s="98">
        <v>1001750</v>
      </c>
      <c r="I155" s="96">
        <f t="shared" ref="I155" si="21">SUM(D155:H155)</f>
        <v>4007000</v>
      </c>
    </row>
    <row r="156" spans="1:9" s="23" customFormat="1">
      <c r="A156" s="31"/>
      <c r="B156" s="3" t="s">
        <v>58</v>
      </c>
      <c r="C156" s="53" t="s">
        <v>70</v>
      </c>
      <c r="D156" s="97">
        <v>167800</v>
      </c>
      <c r="E156" s="97">
        <v>296240</v>
      </c>
      <c r="F156" s="97">
        <v>296240</v>
      </c>
      <c r="G156" s="97">
        <v>296240</v>
      </c>
      <c r="H156" s="97">
        <v>296240</v>
      </c>
      <c r="I156" s="95">
        <f>SUM(D156:H156)</f>
        <v>1352760</v>
      </c>
    </row>
    <row r="157" spans="1:9" s="15" customFormat="1" ht="24.95" customHeight="1">
      <c r="A157" s="149"/>
      <c r="B157" s="150" t="s">
        <v>185</v>
      </c>
      <c r="C157" s="151"/>
      <c r="D157" s="152">
        <f>SUM(D158,D163,D166)</f>
        <v>0</v>
      </c>
      <c r="E157" s="152">
        <f>SUM(E158,E163,E166)</f>
        <v>3387370</v>
      </c>
      <c r="F157" s="152">
        <f>SUM(F158,F163,F166)</f>
        <v>2387370</v>
      </c>
      <c r="G157" s="152">
        <f>SUM(G158,G163,G166)</f>
        <v>2387370</v>
      </c>
      <c r="H157" s="152">
        <f>SUM(H158,H163,H166)</f>
        <v>2387370</v>
      </c>
      <c r="I157" s="157">
        <f>SUM(D157:H157)</f>
        <v>10549480</v>
      </c>
    </row>
    <row r="158" spans="1:9" s="19" customFormat="1" ht="24.95" customHeight="1">
      <c r="A158" s="153">
        <v>17</v>
      </c>
      <c r="B158" s="158" t="s">
        <v>220</v>
      </c>
      <c r="C158" s="154"/>
      <c r="D158" s="155">
        <f>D159</f>
        <v>0</v>
      </c>
      <c r="E158" s="155">
        <f>E159</f>
        <v>1000000</v>
      </c>
      <c r="F158" s="155">
        <f>F159</f>
        <v>0</v>
      </c>
      <c r="G158" s="155">
        <f>G159</f>
        <v>0</v>
      </c>
      <c r="H158" s="155">
        <f>H159</f>
        <v>0</v>
      </c>
      <c r="I158" s="155">
        <f>SUM(D158:H158)</f>
        <v>1000000</v>
      </c>
    </row>
    <row r="159" spans="1:9" s="218" customFormat="1">
      <c r="A159" s="135"/>
      <c r="B159" s="156" t="s">
        <v>186</v>
      </c>
      <c r="C159" s="136"/>
      <c r="D159" s="137">
        <f>SUM(D160:D162)</f>
        <v>0</v>
      </c>
      <c r="E159" s="137">
        <f>SUM(E160:E162)</f>
        <v>1000000</v>
      </c>
      <c r="F159" s="137">
        <f>SUM(F160:F162)</f>
        <v>0</v>
      </c>
      <c r="G159" s="137">
        <f>SUM(G160:G162)</f>
        <v>0</v>
      </c>
      <c r="H159" s="137">
        <f>SUM(H160:H162)</f>
        <v>0</v>
      </c>
      <c r="I159" s="94">
        <f t="shared" ref="I159:I162" si="22">SUM(D159:H159)</f>
        <v>1000000</v>
      </c>
    </row>
    <row r="160" spans="1:9" s="23" customFormat="1" ht="48">
      <c r="A160" s="55"/>
      <c r="B160" s="22" t="s">
        <v>59</v>
      </c>
      <c r="C160" s="22" t="s">
        <v>74</v>
      </c>
      <c r="D160" s="98">
        <v>0</v>
      </c>
      <c r="E160" s="98">
        <v>500000</v>
      </c>
      <c r="F160" s="98">
        <v>0</v>
      </c>
      <c r="G160" s="98">
        <v>0</v>
      </c>
      <c r="H160" s="98">
        <v>0</v>
      </c>
      <c r="I160" s="96">
        <f t="shared" si="22"/>
        <v>500000</v>
      </c>
    </row>
    <row r="161" spans="1:9" s="23" customFormat="1">
      <c r="A161" s="31"/>
      <c r="B161" s="3" t="s">
        <v>60</v>
      </c>
      <c r="C161" s="22" t="s">
        <v>69</v>
      </c>
      <c r="D161" s="97">
        <v>0</v>
      </c>
      <c r="E161" s="97">
        <v>400000</v>
      </c>
      <c r="F161" s="97">
        <v>0</v>
      </c>
      <c r="G161" s="97">
        <v>0</v>
      </c>
      <c r="H161" s="97">
        <v>0</v>
      </c>
      <c r="I161" s="96">
        <f t="shared" si="22"/>
        <v>400000</v>
      </c>
    </row>
    <row r="162" spans="1:9" s="23" customFormat="1" ht="48">
      <c r="A162" s="55"/>
      <c r="B162" s="22" t="s">
        <v>61</v>
      </c>
      <c r="C162" s="22" t="s">
        <v>74</v>
      </c>
      <c r="D162" s="98">
        <v>0</v>
      </c>
      <c r="E162" s="98">
        <v>100000</v>
      </c>
      <c r="F162" s="98">
        <v>0</v>
      </c>
      <c r="G162" s="98">
        <v>0</v>
      </c>
      <c r="H162" s="98">
        <v>0</v>
      </c>
      <c r="I162" s="96">
        <f t="shared" si="22"/>
        <v>100000</v>
      </c>
    </row>
    <row r="163" spans="1:9" s="19" customFormat="1" ht="24.95" customHeight="1">
      <c r="A163" s="153">
        <v>18</v>
      </c>
      <c r="B163" s="158" t="s">
        <v>221</v>
      </c>
      <c r="C163" s="154"/>
      <c r="D163" s="155">
        <f t="shared" ref="D163:H164" si="23">D164</f>
        <v>0</v>
      </c>
      <c r="E163" s="155">
        <f t="shared" si="23"/>
        <v>2196370</v>
      </c>
      <c r="F163" s="155">
        <f t="shared" si="23"/>
        <v>2196370</v>
      </c>
      <c r="G163" s="155">
        <f t="shared" si="23"/>
        <v>2196370</v>
      </c>
      <c r="H163" s="155">
        <f t="shared" si="23"/>
        <v>2196370</v>
      </c>
      <c r="I163" s="155">
        <f>SUM(D163:H163)</f>
        <v>8785480</v>
      </c>
    </row>
    <row r="164" spans="1:9" s="218" customFormat="1">
      <c r="A164" s="135"/>
      <c r="B164" s="156" t="s">
        <v>187</v>
      </c>
      <c r="C164" s="136"/>
      <c r="D164" s="137">
        <f t="shared" si="23"/>
        <v>0</v>
      </c>
      <c r="E164" s="137">
        <f t="shared" si="23"/>
        <v>2196370</v>
      </c>
      <c r="F164" s="137">
        <f t="shared" si="23"/>
        <v>2196370</v>
      </c>
      <c r="G164" s="137">
        <f t="shared" si="23"/>
        <v>2196370</v>
      </c>
      <c r="H164" s="137">
        <f t="shared" si="23"/>
        <v>2196370</v>
      </c>
      <c r="I164" s="94">
        <f t="shared" ref="I164:I165" si="24">SUM(D164:H164)</f>
        <v>8785480</v>
      </c>
    </row>
    <row r="165" spans="1:9" s="23" customFormat="1" ht="65.099999999999994" customHeight="1">
      <c r="A165" s="55"/>
      <c r="B165" s="22" t="s">
        <v>62</v>
      </c>
      <c r="C165" s="217" t="s">
        <v>122</v>
      </c>
      <c r="D165" s="98">
        <v>0</v>
      </c>
      <c r="E165" s="98">
        <v>2196370</v>
      </c>
      <c r="F165" s="98">
        <v>2196370</v>
      </c>
      <c r="G165" s="98">
        <v>2196370</v>
      </c>
      <c r="H165" s="98">
        <v>2196370</v>
      </c>
      <c r="I165" s="96">
        <f t="shared" si="24"/>
        <v>8785480</v>
      </c>
    </row>
    <row r="166" spans="1:9" s="19" customFormat="1" ht="24.95" customHeight="1">
      <c r="A166" s="153">
        <v>19</v>
      </c>
      <c r="B166" s="158" t="s">
        <v>222</v>
      </c>
      <c r="C166" s="154"/>
      <c r="D166" s="155">
        <f>D167</f>
        <v>0</v>
      </c>
      <c r="E166" s="155">
        <f>E167</f>
        <v>191000</v>
      </c>
      <c r="F166" s="155">
        <f>F167</f>
        <v>191000</v>
      </c>
      <c r="G166" s="155">
        <f>G167</f>
        <v>191000</v>
      </c>
      <c r="H166" s="155">
        <f>H167</f>
        <v>191000</v>
      </c>
      <c r="I166" s="155">
        <f>SUM(D166:H166)</f>
        <v>764000</v>
      </c>
    </row>
    <row r="167" spans="1:9" s="218" customFormat="1">
      <c r="A167" s="135"/>
      <c r="B167" s="156" t="s">
        <v>188</v>
      </c>
      <c r="C167" s="136"/>
      <c r="D167" s="137">
        <f>SUM(D168:D169)</f>
        <v>0</v>
      </c>
      <c r="E167" s="137">
        <f>SUM(E168:E169)</f>
        <v>191000</v>
      </c>
      <c r="F167" s="137">
        <f>SUM(F168:F169)</f>
        <v>191000</v>
      </c>
      <c r="G167" s="137">
        <f>SUM(G168:G169)</f>
        <v>191000</v>
      </c>
      <c r="H167" s="137">
        <f>SUM(H168:H169)</f>
        <v>191000</v>
      </c>
      <c r="I167" s="94">
        <f t="shared" ref="I167:I169" si="25">SUM(D167:H167)</f>
        <v>764000</v>
      </c>
    </row>
    <row r="168" spans="1:9" s="23" customFormat="1">
      <c r="A168" s="55"/>
      <c r="B168" s="5" t="s">
        <v>64</v>
      </c>
      <c r="C168" s="53" t="s">
        <v>15</v>
      </c>
      <c r="D168" s="97">
        <v>0</v>
      </c>
      <c r="E168" s="97">
        <v>81700</v>
      </c>
      <c r="F168" s="97">
        <v>81700</v>
      </c>
      <c r="G168" s="97">
        <v>81700</v>
      </c>
      <c r="H168" s="97">
        <v>81700</v>
      </c>
      <c r="I168" s="95">
        <f t="shared" si="25"/>
        <v>326800</v>
      </c>
    </row>
    <row r="169" spans="1:9" s="23" customFormat="1">
      <c r="A169" s="55"/>
      <c r="B169" s="3" t="s">
        <v>63</v>
      </c>
      <c r="C169" s="53" t="s">
        <v>15</v>
      </c>
      <c r="D169" s="97">
        <v>0</v>
      </c>
      <c r="E169" s="97">
        <v>109300</v>
      </c>
      <c r="F169" s="97">
        <v>109300</v>
      </c>
      <c r="G169" s="97">
        <v>109300</v>
      </c>
      <c r="H169" s="97">
        <v>109300</v>
      </c>
      <c r="I169" s="95">
        <f t="shared" si="25"/>
        <v>437200</v>
      </c>
    </row>
    <row r="170" spans="1:9" s="15" customFormat="1" ht="50.1" customHeight="1">
      <c r="A170" s="235" t="s">
        <v>189</v>
      </c>
      <c r="B170" s="231"/>
      <c r="C170" s="159"/>
      <c r="D170" s="160">
        <f>SUM(D171,D178,D202)</f>
        <v>60235600</v>
      </c>
      <c r="E170" s="160">
        <f>SUM(E171,E178,E202)</f>
        <v>60272890</v>
      </c>
      <c r="F170" s="160">
        <f>SUM(F171,F178,F202)</f>
        <v>39135890</v>
      </c>
      <c r="G170" s="160">
        <f>SUM(G171,G178,G202)</f>
        <v>39135890</v>
      </c>
      <c r="H170" s="160">
        <f>SUM(H171,H178,H202)</f>
        <v>39135890</v>
      </c>
      <c r="I170" s="214">
        <f>SUM(D170:H170)</f>
        <v>237916160</v>
      </c>
    </row>
    <row r="171" spans="1:9" s="15" customFormat="1" ht="24.95" customHeight="1">
      <c r="A171" s="161"/>
      <c r="B171" s="162" t="s">
        <v>190</v>
      </c>
      <c r="C171" s="163"/>
      <c r="D171" s="164">
        <f t="shared" ref="D171:H172" si="26">D172</f>
        <v>21755000</v>
      </c>
      <c r="E171" s="164">
        <f t="shared" si="26"/>
        <v>20000000</v>
      </c>
      <c r="F171" s="164">
        <f t="shared" si="26"/>
        <v>0</v>
      </c>
      <c r="G171" s="164">
        <f t="shared" si="26"/>
        <v>0</v>
      </c>
      <c r="H171" s="164">
        <f t="shared" si="26"/>
        <v>0</v>
      </c>
      <c r="I171" s="165">
        <f>SUM(D171:H171)</f>
        <v>41755000</v>
      </c>
    </row>
    <row r="172" spans="1:9" s="19" customFormat="1" ht="24.95" customHeight="1">
      <c r="A172" s="166">
        <v>20</v>
      </c>
      <c r="B172" s="167" t="s">
        <v>223</v>
      </c>
      <c r="C172" s="167"/>
      <c r="D172" s="168">
        <f t="shared" si="26"/>
        <v>21755000</v>
      </c>
      <c r="E172" s="168">
        <f t="shared" si="26"/>
        <v>20000000</v>
      </c>
      <c r="F172" s="168">
        <f t="shared" si="26"/>
        <v>0</v>
      </c>
      <c r="G172" s="168">
        <f t="shared" si="26"/>
        <v>0</v>
      </c>
      <c r="H172" s="168">
        <f t="shared" si="26"/>
        <v>0</v>
      </c>
      <c r="I172" s="168">
        <f>SUM(D172:H172)</f>
        <v>41755000</v>
      </c>
    </row>
    <row r="173" spans="1:9" s="218" customFormat="1">
      <c r="A173" s="135"/>
      <c r="B173" s="156" t="s">
        <v>191</v>
      </c>
      <c r="C173" s="136"/>
      <c r="D173" s="137">
        <f>SUM(D174:D177)</f>
        <v>21755000</v>
      </c>
      <c r="E173" s="137">
        <f>SUM(E174:E177)</f>
        <v>20000000</v>
      </c>
      <c r="F173" s="137">
        <f>SUM(F174:F177)</f>
        <v>0</v>
      </c>
      <c r="G173" s="137">
        <f>SUM(G174:G177)</f>
        <v>0</v>
      </c>
      <c r="H173" s="137">
        <f>SUM(H174:H177)</f>
        <v>0</v>
      </c>
      <c r="I173" s="114">
        <f t="shared" ref="I173:I201" si="27">SUM(D173:H173)</f>
        <v>41755000</v>
      </c>
    </row>
    <row r="174" spans="1:9" s="23" customFormat="1" ht="48">
      <c r="A174" s="55"/>
      <c r="B174" s="22" t="s">
        <v>230</v>
      </c>
      <c r="C174" s="53" t="s">
        <v>76</v>
      </c>
      <c r="D174" s="98">
        <v>8000000</v>
      </c>
      <c r="E174" s="98">
        <v>0</v>
      </c>
      <c r="F174" s="98">
        <v>0</v>
      </c>
      <c r="G174" s="98">
        <v>0</v>
      </c>
      <c r="H174" s="98">
        <v>0</v>
      </c>
      <c r="I174" s="96">
        <f t="shared" si="27"/>
        <v>8000000</v>
      </c>
    </row>
    <row r="175" spans="1:9" s="23" customFormat="1" ht="48">
      <c r="A175" s="55"/>
      <c r="B175" s="22" t="s">
        <v>253</v>
      </c>
      <c r="C175" s="53" t="s">
        <v>76</v>
      </c>
      <c r="D175" s="98">
        <v>13755000</v>
      </c>
      <c r="E175" s="98">
        <v>0</v>
      </c>
      <c r="F175" s="98">
        <v>0</v>
      </c>
      <c r="G175" s="98">
        <v>0</v>
      </c>
      <c r="H175" s="98">
        <v>0</v>
      </c>
      <c r="I175" s="96">
        <f t="shared" si="27"/>
        <v>13755000</v>
      </c>
    </row>
    <row r="176" spans="1:9" s="23" customFormat="1">
      <c r="A176" s="55"/>
      <c r="B176" s="5" t="s">
        <v>106</v>
      </c>
      <c r="C176" s="53" t="s">
        <v>76</v>
      </c>
      <c r="D176" s="98">
        <v>0</v>
      </c>
      <c r="E176" s="98">
        <v>10000000</v>
      </c>
      <c r="F176" s="98">
        <v>0</v>
      </c>
      <c r="G176" s="98">
        <v>0</v>
      </c>
      <c r="H176" s="98">
        <v>0</v>
      </c>
      <c r="I176" s="96">
        <f t="shared" si="27"/>
        <v>10000000</v>
      </c>
    </row>
    <row r="177" spans="1:9" s="23" customFormat="1" ht="48" customHeight="1">
      <c r="A177" s="55"/>
      <c r="B177" s="22" t="s">
        <v>65</v>
      </c>
      <c r="C177" s="53" t="s">
        <v>76</v>
      </c>
      <c r="D177" s="98">
        <v>0</v>
      </c>
      <c r="E177" s="98">
        <v>10000000</v>
      </c>
      <c r="F177" s="98">
        <v>0</v>
      </c>
      <c r="G177" s="98">
        <v>0</v>
      </c>
      <c r="H177" s="98">
        <v>0</v>
      </c>
      <c r="I177" s="96">
        <f t="shared" si="27"/>
        <v>10000000</v>
      </c>
    </row>
    <row r="178" spans="1:9" s="15" customFormat="1" ht="24.95" customHeight="1">
      <c r="A178" s="161"/>
      <c r="B178" s="162" t="s">
        <v>192</v>
      </c>
      <c r="C178" s="163"/>
      <c r="D178" s="164">
        <f>SUM(D179,D198)</f>
        <v>20646600</v>
      </c>
      <c r="E178" s="164">
        <f>SUM(E179,E198)</f>
        <v>6782940</v>
      </c>
      <c r="F178" s="164">
        <f>SUM(F179,F198)</f>
        <v>5645940</v>
      </c>
      <c r="G178" s="164">
        <f>SUM(G179,G198)</f>
        <v>5645940</v>
      </c>
      <c r="H178" s="164">
        <f>SUM(H179,H198)</f>
        <v>5645940</v>
      </c>
      <c r="I178" s="165">
        <f>SUM(D178:H178)</f>
        <v>44367360</v>
      </c>
    </row>
    <row r="179" spans="1:9" s="19" customFormat="1" ht="24.95" customHeight="1">
      <c r="A179" s="166">
        <v>21</v>
      </c>
      <c r="B179" s="167" t="s">
        <v>224</v>
      </c>
      <c r="C179" s="167"/>
      <c r="D179" s="168">
        <f>SUM(D180,D186,D196)</f>
        <v>18710100</v>
      </c>
      <c r="E179" s="168">
        <f>SUM(E180,E186,E196)</f>
        <v>5708940</v>
      </c>
      <c r="F179" s="168">
        <f>SUM(F180,F186,F196)</f>
        <v>5485940</v>
      </c>
      <c r="G179" s="168">
        <f>SUM(G180,G186,G196)</f>
        <v>5485940</v>
      </c>
      <c r="H179" s="168">
        <f>SUM(H180,H186,H196)</f>
        <v>5485940</v>
      </c>
      <c r="I179" s="168">
        <f>SUM(D179:H179)</f>
        <v>40876860</v>
      </c>
    </row>
    <row r="180" spans="1:9" s="19" customFormat="1" ht="24.95" customHeight="1">
      <c r="A180" s="169"/>
      <c r="B180" s="170" t="s">
        <v>193</v>
      </c>
      <c r="C180" s="170"/>
      <c r="D180" s="171">
        <f>SUM(D181:D185)</f>
        <v>2635100</v>
      </c>
      <c r="E180" s="171">
        <f>SUM(E181:E185)</f>
        <v>2903650</v>
      </c>
      <c r="F180" s="171">
        <f>SUM(F181:F185)</f>
        <v>2680650</v>
      </c>
      <c r="G180" s="171">
        <f>SUM(G181:G185)</f>
        <v>2680650</v>
      </c>
      <c r="H180" s="171">
        <f>SUM(H181:H185)</f>
        <v>2680650</v>
      </c>
      <c r="I180" s="94">
        <f t="shared" si="27"/>
        <v>13580700</v>
      </c>
    </row>
    <row r="181" spans="1:9" s="23" customFormat="1">
      <c r="A181" s="55"/>
      <c r="B181" s="1" t="s">
        <v>66</v>
      </c>
      <c r="C181" s="34" t="s">
        <v>75</v>
      </c>
      <c r="D181" s="95">
        <v>900000</v>
      </c>
      <c r="E181" s="172">
        <v>1001000</v>
      </c>
      <c r="F181" s="95">
        <v>1000000</v>
      </c>
      <c r="G181" s="95">
        <v>1000000</v>
      </c>
      <c r="H181" s="95">
        <v>1000000</v>
      </c>
      <c r="I181" s="95">
        <f t="shared" si="27"/>
        <v>4901000</v>
      </c>
    </row>
    <row r="182" spans="1:9" s="23" customFormat="1">
      <c r="A182" s="55"/>
      <c r="B182" s="34" t="s">
        <v>171</v>
      </c>
      <c r="C182" s="34" t="s">
        <v>75</v>
      </c>
      <c r="D182" s="95">
        <v>265100</v>
      </c>
      <c r="E182" s="172">
        <v>0</v>
      </c>
      <c r="F182" s="95">
        <v>0</v>
      </c>
      <c r="G182" s="95">
        <v>0</v>
      </c>
      <c r="H182" s="95">
        <v>0</v>
      </c>
      <c r="I182" s="95">
        <f t="shared" si="27"/>
        <v>265100</v>
      </c>
    </row>
    <row r="183" spans="1:9" s="23" customFormat="1" ht="48">
      <c r="A183" s="55"/>
      <c r="B183" s="22" t="s">
        <v>254</v>
      </c>
      <c r="C183" s="53" t="s">
        <v>75</v>
      </c>
      <c r="D183" s="98">
        <v>919000</v>
      </c>
      <c r="E183" s="98">
        <v>910650</v>
      </c>
      <c r="F183" s="98">
        <v>910650</v>
      </c>
      <c r="G183" s="98">
        <v>910650</v>
      </c>
      <c r="H183" s="98">
        <v>910650</v>
      </c>
      <c r="I183" s="96">
        <f t="shared" si="27"/>
        <v>4561600</v>
      </c>
    </row>
    <row r="184" spans="1:9" s="23" customFormat="1">
      <c r="A184" s="55"/>
      <c r="B184" s="22" t="s">
        <v>67</v>
      </c>
      <c r="C184" s="53" t="s">
        <v>123</v>
      </c>
      <c r="D184" s="98">
        <v>551000</v>
      </c>
      <c r="E184" s="98">
        <v>770000</v>
      </c>
      <c r="F184" s="98">
        <v>770000</v>
      </c>
      <c r="G184" s="98">
        <v>770000</v>
      </c>
      <c r="H184" s="98">
        <v>770000</v>
      </c>
      <c r="I184" s="95">
        <f t="shared" si="27"/>
        <v>3631000</v>
      </c>
    </row>
    <row r="185" spans="1:9" s="23" customFormat="1" ht="48">
      <c r="A185" s="58"/>
      <c r="B185" s="51" t="s">
        <v>77</v>
      </c>
      <c r="C185" s="51" t="s">
        <v>78</v>
      </c>
      <c r="D185" s="173">
        <v>0</v>
      </c>
      <c r="E185" s="173">
        <v>222000</v>
      </c>
      <c r="F185" s="173">
        <v>0</v>
      </c>
      <c r="G185" s="173">
        <v>0</v>
      </c>
      <c r="H185" s="173">
        <v>0</v>
      </c>
      <c r="I185" s="174">
        <f t="shared" si="27"/>
        <v>222000</v>
      </c>
    </row>
    <row r="186" spans="1:9" s="19" customFormat="1">
      <c r="A186" s="59"/>
      <c r="B186" s="170" t="s">
        <v>194</v>
      </c>
      <c r="C186" s="175"/>
      <c r="D186" s="114">
        <f>SUM(D187:D195)</f>
        <v>15613000</v>
      </c>
      <c r="E186" s="114">
        <f>SUM(E187:E195)</f>
        <v>2805290</v>
      </c>
      <c r="F186" s="114">
        <f>SUM(F187:F195)</f>
        <v>2805290</v>
      </c>
      <c r="G186" s="114">
        <f>SUM(G187:G195)</f>
        <v>2805290</v>
      </c>
      <c r="H186" s="114">
        <f>SUM(H187:H195)</f>
        <v>2805290</v>
      </c>
      <c r="I186" s="94">
        <f t="shared" si="27"/>
        <v>26834160</v>
      </c>
    </row>
    <row r="187" spans="1:9" s="23" customFormat="1">
      <c r="A187" s="55"/>
      <c r="B187" s="46" t="s">
        <v>79</v>
      </c>
      <c r="C187" s="68" t="s">
        <v>81</v>
      </c>
      <c r="D187" s="96">
        <v>100000</v>
      </c>
      <c r="E187" s="96">
        <v>100000</v>
      </c>
      <c r="F187" s="96">
        <v>100000</v>
      </c>
      <c r="G187" s="96">
        <v>100000</v>
      </c>
      <c r="H187" s="96">
        <v>100000</v>
      </c>
      <c r="I187" s="95">
        <f>SUM(D187:H187)</f>
        <v>500000</v>
      </c>
    </row>
    <row r="188" spans="1:9" s="23" customFormat="1">
      <c r="A188" s="55"/>
      <c r="B188" s="46" t="s">
        <v>125</v>
      </c>
      <c r="C188" s="68" t="s">
        <v>126</v>
      </c>
      <c r="D188" s="96">
        <v>798000</v>
      </c>
      <c r="E188" s="96">
        <v>399000</v>
      </c>
      <c r="F188" s="96">
        <v>399000</v>
      </c>
      <c r="G188" s="96">
        <v>399000</v>
      </c>
      <c r="H188" s="96">
        <v>399000</v>
      </c>
      <c r="I188" s="95">
        <f>SUM(D188:H188)</f>
        <v>2394000</v>
      </c>
    </row>
    <row r="189" spans="1:9" s="23" customFormat="1">
      <c r="A189" s="55"/>
      <c r="B189" s="46" t="s">
        <v>172</v>
      </c>
      <c r="C189" s="53" t="s">
        <v>86</v>
      </c>
      <c r="D189" s="96">
        <v>11815000</v>
      </c>
      <c r="E189" s="96">
        <v>0</v>
      </c>
      <c r="F189" s="96">
        <v>0</v>
      </c>
      <c r="G189" s="96">
        <v>0</v>
      </c>
      <c r="H189" s="96">
        <v>0</v>
      </c>
      <c r="I189" s="95">
        <f>SUM(D189:H189)</f>
        <v>11815000</v>
      </c>
    </row>
    <row r="190" spans="1:9" s="23" customFormat="1">
      <c r="A190" s="55"/>
      <c r="B190" s="46" t="s">
        <v>124</v>
      </c>
      <c r="C190" s="53" t="s">
        <v>85</v>
      </c>
      <c r="D190" s="96">
        <v>2900000</v>
      </c>
      <c r="E190" s="96">
        <v>0</v>
      </c>
      <c r="F190" s="96">
        <v>0</v>
      </c>
      <c r="G190" s="96">
        <v>0</v>
      </c>
      <c r="H190" s="96">
        <v>0</v>
      </c>
      <c r="I190" s="95">
        <f t="shared" si="27"/>
        <v>2900000</v>
      </c>
    </row>
    <row r="191" spans="1:9" s="23" customFormat="1" ht="48">
      <c r="A191" s="55"/>
      <c r="B191" s="22" t="s">
        <v>80</v>
      </c>
      <c r="C191" s="22" t="s">
        <v>82</v>
      </c>
      <c r="D191" s="98">
        <v>0</v>
      </c>
      <c r="E191" s="98">
        <v>182000</v>
      </c>
      <c r="F191" s="98">
        <v>182000</v>
      </c>
      <c r="G191" s="98">
        <v>182000</v>
      </c>
      <c r="H191" s="98">
        <v>182000</v>
      </c>
      <c r="I191" s="96">
        <f t="shared" si="27"/>
        <v>728000</v>
      </c>
    </row>
    <row r="192" spans="1:9" s="23" customFormat="1">
      <c r="A192" s="55"/>
      <c r="B192" s="22" t="s">
        <v>83</v>
      </c>
      <c r="C192" s="53" t="s">
        <v>84</v>
      </c>
      <c r="D192" s="98">
        <v>0</v>
      </c>
      <c r="E192" s="98">
        <v>200000</v>
      </c>
      <c r="F192" s="98">
        <v>200000</v>
      </c>
      <c r="G192" s="98">
        <v>200000</v>
      </c>
      <c r="H192" s="98">
        <v>200000</v>
      </c>
      <c r="I192" s="95">
        <f t="shared" si="27"/>
        <v>800000</v>
      </c>
    </row>
    <row r="193" spans="1:9" s="23" customFormat="1">
      <c r="A193" s="55"/>
      <c r="B193" s="22" t="s">
        <v>203</v>
      </c>
      <c r="C193" s="53" t="s">
        <v>85</v>
      </c>
      <c r="D193" s="98">
        <v>0</v>
      </c>
      <c r="E193" s="98">
        <v>500000</v>
      </c>
      <c r="F193" s="98">
        <v>500000</v>
      </c>
      <c r="G193" s="98">
        <v>500000</v>
      </c>
      <c r="H193" s="98">
        <v>500000</v>
      </c>
      <c r="I193" s="95">
        <f t="shared" si="27"/>
        <v>2000000</v>
      </c>
    </row>
    <row r="194" spans="1:9" s="23" customFormat="1">
      <c r="A194" s="55"/>
      <c r="B194" s="22" t="s">
        <v>204</v>
      </c>
      <c r="C194" s="53" t="s">
        <v>85</v>
      </c>
      <c r="D194" s="98">
        <v>0</v>
      </c>
      <c r="E194" s="98">
        <v>1000000</v>
      </c>
      <c r="F194" s="98">
        <v>1000000</v>
      </c>
      <c r="G194" s="98">
        <v>1000000</v>
      </c>
      <c r="H194" s="98">
        <v>1000000</v>
      </c>
      <c r="I194" s="95">
        <f t="shared" si="27"/>
        <v>4000000</v>
      </c>
    </row>
    <row r="195" spans="1:9" s="23" customFormat="1" ht="48">
      <c r="A195" s="55"/>
      <c r="B195" s="22" t="s">
        <v>255</v>
      </c>
      <c r="C195" s="53" t="s">
        <v>86</v>
      </c>
      <c r="D195" s="98">
        <v>0</v>
      </c>
      <c r="E195" s="98">
        <v>424290</v>
      </c>
      <c r="F195" s="98">
        <v>424290</v>
      </c>
      <c r="G195" s="98">
        <v>424290</v>
      </c>
      <c r="H195" s="98">
        <v>424290</v>
      </c>
      <c r="I195" s="96">
        <f t="shared" si="27"/>
        <v>1697160</v>
      </c>
    </row>
    <row r="196" spans="1:9" s="19" customFormat="1">
      <c r="A196" s="59"/>
      <c r="B196" s="175" t="s">
        <v>198</v>
      </c>
      <c r="C196" s="175"/>
      <c r="D196" s="114">
        <f>SUM(D197)</f>
        <v>462000</v>
      </c>
      <c r="E196" s="114">
        <f>SUM(E197)</f>
        <v>0</v>
      </c>
      <c r="F196" s="114">
        <f>SUM(F197)</f>
        <v>0</v>
      </c>
      <c r="G196" s="114">
        <f>SUM(G197)</f>
        <v>0</v>
      </c>
      <c r="H196" s="114">
        <f>SUM(H197)</f>
        <v>0</v>
      </c>
      <c r="I196" s="94">
        <f t="shared" si="27"/>
        <v>462000</v>
      </c>
    </row>
    <row r="197" spans="1:9" s="23" customFormat="1">
      <c r="A197" s="55"/>
      <c r="B197" s="46" t="s">
        <v>127</v>
      </c>
      <c r="C197" s="53" t="s">
        <v>70</v>
      </c>
      <c r="D197" s="96">
        <v>462000</v>
      </c>
      <c r="E197" s="96">
        <v>0</v>
      </c>
      <c r="F197" s="96">
        <v>0</v>
      </c>
      <c r="G197" s="96">
        <v>0</v>
      </c>
      <c r="H197" s="96">
        <v>0</v>
      </c>
      <c r="I197" s="95">
        <f t="shared" si="27"/>
        <v>462000</v>
      </c>
    </row>
    <row r="198" spans="1:9" s="19" customFormat="1" ht="24.95" customHeight="1">
      <c r="A198" s="166">
        <v>22</v>
      </c>
      <c r="B198" s="167" t="s">
        <v>225</v>
      </c>
      <c r="C198" s="167"/>
      <c r="D198" s="168">
        <f>D199</f>
        <v>1936500</v>
      </c>
      <c r="E198" s="168">
        <f>E199</f>
        <v>1074000</v>
      </c>
      <c r="F198" s="168">
        <f>F199</f>
        <v>160000</v>
      </c>
      <c r="G198" s="168">
        <f>G199</f>
        <v>160000</v>
      </c>
      <c r="H198" s="168">
        <f>H199</f>
        <v>160000</v>
      </c>
      <c r="I198" s="168">
        <f>SUM(D198:H198)</f>
        <v>3490500</v>
      </c>
    </row>
    <row r="199" spans="1:9" s="19" customFormat="1">
      <c r="A199" s="59"/>
      <c r="B199" s="170" t="s">
        <v>195</v>
      </c>
      <c r="C199" s="175"/>
      <c r="D199" s="114">
        <f>SUM(D200:D201)</f>
        <v>1936500</v>
      </c>
      <c r="E199" s="114">
        <f>SUM(E200:E201)</f>
        <v>1074000</v>
      </c>
      <c r="F199" s="114">
        <f>SUM(F200:F201)</f>
        <v>160000</v>
      </c>
      <c r="G199" s="114">
        <f>SUM(G200:G201)</f>
        <v>160000</v>
      </c>
      <c r="H199" s="114">
        <f>SUM(H200:H201)</f>
        <v>160000</v>
      </c>
      <c r="I199" s="94">
        <f t="shared" si="27"/>
        <v>3490500</v>
      </c>
    </row>
    <row r="200" spans="1:9" s="23" customFormat="1" ht="48">
      <c r="A200" s="55"/>
      <c r="B200" s="22" t="s">
        <v>88</v>
      </c>
      <c r="C200" s="22" t="s">
        <v>78</v>
      </c>
      <c r="D200" s="98">
        <v>1776500</v>
      </c>
      <c r="E200" s="98">
        <v>914000</v>
      </c>
      <c r="F200" s="98">
        <v>0</v>
      </c>
      <c r="G200" s="98">
        <v>0</v>
      </c>
      <c r="H200" s="98">
        <v>0</v>
      </c>
      <c r="I200" s="96">
        <f>SUM(D200:H200)</f>
        <v>2690500</v>
      </c>
    </row>
    <row r="201" spans="1:9" s="23" customFormat="1">
      <c r="A201" s="55"/>
      <c r="B201" s="22" t="s">
        <v>87</v>
      </c>
      <c r="C201" s="53" t="s">
        <v>70</v>
      </c>
      <c r="D201" s="98">
        <v>160000</v>
      </c>
      <c r="E201" s="98">
        <v>160000</v>
      </c>
      <c r="F201" s="98">
        <v>160000</v>
      </c>
      <c r="G201" s="98">
        <v>160000</v>
      </c>
      <c r="H201" s="98">
        <v>160000</v>
      </c>
      <c r="I201" s="95">
        <f t="shared" si="27"/>
        <v>800000</v>
      </c>
    </row>
    <row r="202" spans="1:9" s="15" customFormat="1" ht="24.95" customHeight="1">
      <c r="A202" s="161"/>
      <c r="B202" s="228" t="s">
        <v>173</v>
      </c>
      <c r="C202" s="163"/>
      <c r="D202" s="164">
        <f>D203</f>
        <v>17834000</v>
      </c>
      <c r="E202" s="164">
        <f>E203</f>
        <v>33489950</v>
      </c>
      <c r="F202" s="164">
        <f>F203</f>
        <v>33489950</v>
      </c>
      <c r="G202" s="164">
        <f>G203</f>
        <v>33489950</v>
      </c>
      <c r="H202" s="164">
        <f>H203</f>
        <v>33489950</v>
      </c>
      <c r="I202" s="225">
        <f>SUM(D202:H202)</f>
        <v>151793800</v>
      </c>
    </row>
    <row r="203" spans="1:9" s="19" customFormat="1" ht="24.95" customHeight="1">
      <c r="A203" s="166">
        <v>23</v>
      </c>
      <c r="B203" s="167" t="s">
        <v>226</v>
      </c>
      <c r="C203" s="167"/>
      <c r="D203" s="168">
        <f>SUM(D204,D216)</f>
        <v>17834000</v>
      </c>
      <c r="E203" s="168">
        <f>SUM(E204,E216)</f>
        <v>33489950</v>
      </c>
      <c r="F203" s="168">
        <f>SUM(F204,F216)</f>
        <v>33489950</v>
      </c>
      <c r="G203" s="168">
        <f>SUM(G204,G216)</f>
        <v>33489950</v>
      </c>
      <c r="H203" s="168">
        <f>SUM(H204,H216)</f>
        <v>33489950</v>
      </c>
      <c r="I203" s="224">
        <f>SUM(D203:H203)</f>
        <v>151793800</v>
      </c>
    </row>
    <row r="204" spans="1:9" s="19" customFormat="1" ht="24.95" customHeight="1">
      <c r="A204" s="169"/>
      <c r="B204" s="170" t="s">
        <v>196</v>
      </c>
      <c r="C204" s="170"/>
      <c r="D204" s="171">
        <f>SUM(D205:D215)</f>
        <v>5372800</v>
      </c>
      <c r="E204" s="171">
        <f>SUM(E205:E215)</f>
        <v>9191450</v>
      </c>
      <c r="F204" s="171">
        <f>SUM(F205:F215)</f>
        <v>9191450</v>
      </c>
      <c r="G204" s="171">
        <f>SUM(G205:G215)</f>
        <v>9191450</v>
      </c>
      <c r="H204" s="171">
        <f>SUM(H205:H215)</f>
        <v>9191450</v>
      </c>
      <c r="I204" s="94">
        <f t="shared" ref="I204:I222" si="28">SUM(D204:H204)</f>
        <v>42138600</v>
      </c>
    </row>
    <row r="205" spans="1:9" s="23" customFormat="1">
      <c r="A205" s="55"/>
      <c r="B205" s="22" t="s">
        <v>130</v>
      </c>
      <c r="C205" s="22" t="s">
        <v>93</v>
      </c>
      <c r="D205" s="98">
        <v>3020000</v>
      </c>
      <c r="E205" s="98">
        <v>0</v>
      </c>
      <c r="F205" s="98">
        <v>0</v>
      </c>
      <c r="G205" s="98">
        <v>0</v>
      </c>
      <c r="H205" s="98">
        <v>0</v>
      </c>
      <c r="I205" s="95">
        <f t="shared" si="28"/>
        <v>3020000</v>
      </c>
    </row>
    <row r="206" spans="1:9" s="23" customFormat="1">
      <c r="A206" s="55"/>
      <c r="B206" s="22" t="s">
        <v>129</v>
      </c>
      <c r="C206" s="53" t="s">
        <v>70</v>
      </c>
      <c r="D206" s="98">
        <v>400000</v>
      </c>
      <c r="E206" s="98">
        <v>0</v>
      </c>
      <c r="F206" s="98">
        <v>0</v>
      </c>
      <c r="G206" s="98">
        <v>0</v>
      </c>
      <c r="H206" s="98">
        <v>0</v>
      </c>
      <c r="I206" s="95">
        <f t="shared" si="28"/>
        <v>400000</v>
      </c>
    </row>
    <row r="207" spans="1:9" s="23" customFormat="1" ht="48">
      <c r="A207" s="55"/>
      <c r="B207" s="22" t="s">
        <v>174</v>
      </c>
      <c r="C207" s="22" t="s">
        <v>102</v>
      </c>
      <c r="D207" s="98">
        <v>1500000</v>
      </c>
      <c r="E207" s="98">
        <v>0</v>
      </c>
      <c r="F207" s="98">
        <v>0</v>
      </c>
      <c r="G207" s="98">
        <v>0</v>
      </c>
      <c r="H207" s="98">
        <v>0</v>
      </c>
      <c r="I207" s="96">
        <f t="shared" si="28"/>
        <v>1500000</v>
      </c>
    </row>
    <row r="208" spans="1:9" s="23" customFormat="1">
      <c r="A208" s="20"/>
      <c r="B208" s="22" t="s">
        <v>128</v>
      </c>
      <c r="C208" s="53" t="s">
        <v>70</v>
      </c>
      <c r="D208" s="98">
        <v>54000</v>
      </c>
      <c r="E208" s="98">
        <v>0</v>
      </c>
      <c r="F208" s="98">
        <v>0</v>
      </c>
      <c r="G208" s="98">
        <v>0</v>
      </c>
      <c r="H208" s="98">
        <v>0</v>
      </c>
      <c r="I208" s="97">
        <f t="shared" si="28"/>
        <v>54000</v>
      </c>
    </row>
    <row r="209" spans="1:9" s="23" customFormat="1">
      <c r="A209" s="20"/>
      <c r="B209" s="22" t="s">
        <v>89</v>
      </c>
      <c r="C209" s="53" t="s">
        <v>90</v>
      </c>
      <c r="D209" s="98">
        <v>95000</v>
      </c>
      <c r="E209" s="98">
        <v>200000</v>
      </c>
      <c r="F209" s="98">
        <v>200000</v>
      </c>
      <c r="G209" s="98">
        <v>200000</v>
      </c>
      <c r="H209" s="98">
        <v>200000</v>
      </c>
      <c r="I209" s="97">
        <f t="shared" si="28"/>
        <v>895000</v>
      </c>
    </row>
    <row r="210" spans="1:9" s="23" customFormat="1">
      <c r="A210" s="55"/>
      <c r="B210" s="22" t="s">
        <v>91</v>
      </c>
      <c r="C210" s="53" t="s">
        <v>90</v>
      </c>
      <c r="D210" s="98">
        <v>117200</v>
      </c>
      <c r="E210" s="98">
        <v>117200</v>
      </c>
      <c r="F210" s="98">
        <v>117200</v>
      </c>
      <c r="G210" s="98">
        <v>117200</v>
      </c>
      <c r="H210" s="98">
        <v>117200</v>
      </c>
      <c r="I210" s="95">
        <f t="shared" si="28"/>
        <v>586000</v>
      </c>
    </row>
    <row r="211" spans="1:9" s="23" customFormat="1">
      <c r="A211" s="55"/>
      <c r="B211" s="22" t="s">
        <v>92</v>
      </c>
      <c r="C211" s="53" t="s">
        <v>90</v>
      </c>
      <c r="D211" s="98">
        <v>186600</v>
      </c>
      <c r="E211" s="98">
        <v>195000</v>
      </c>
      <c r="F211" s="98">
        <v>195000</v>
      </c>
      <c r="G211" s="98">
        <v>195000</v>
      </c>
      <c r="H211" s="98">
        <v>195000</v>
      </c>
      <c r="I211" s="95">
        <f t="shared" si="28"/>
        <v>966600</v>
      </c>
    </row>
    <row r="212" spans="1:9" s="23" customFormat="1">
      <c r="A212" s="55"/>
      <c r="B212" s="22" t="s">
        <v>205</v>
      </c>
      <c r="C212" s="22" t="s">
        <v>93</v>
      </c>
      <c r="D212" s="98">
        <v>0</v>
      </c>
      <c r="E212" s="98">
        <v>4080150</v>
      </c>
      <c r="F212" s="98">
        <v>4080150</v>
      </c>
      <c r="G212" s="98">
        <v>4080150</v>
      </c>
      <c r="H212" s="98">
        <v>4080150</v>
      </c>
      <c r="I212" s="95">
        <f t="shared" si="28"/>
        <v>16320600</v>
      </c>
    </row>
    <row r="213" spans="1:9" s="23" customFormat="1" ht="48">
      <c r="A213" s="55"/>
      <c r="B213" s="22" t="s">
        <v>94</v>
      </c>
      <c r="C213" s="22" t="s">
        <v>102</v>
      </c>
      <c r="D213" s="98">
        <v>0</v>
      </c>
      <c r="E213" s="98">
        <v>275000</v>
      </c>
      <c r="F213" s="98">
        <v>275000</v>
      </c>
      <c r="G213" s="98">
        <v>275000</v>
      </c>
      <c r="H213" s="98">
        <v>275000</v>
      </c>
      <c r="I213" s="96">
        <f t="shared" si="28"/>
        <v>1100000</v>
      </c>
    </row>
    <row r="214" spans="1:9" s="23" customFormat="1" ht="48">
      <c r="A214" s="55"/>
      <c r="B214" s="22" t="s">
        <v>95</v>
      </c>
      <c r="C214" s="22" t="s">
        <v>102</v>
      </c>
      <c r="D214" s="98">
        <v>0</v>
      </c>
      <c r="E214" s="98">
        <v>4230600</v>
      </c>
      <c r="F214" s="98">
        <v>4230600</v>
      </c>
      <c r="G214" s="98">
        <v>4230600</v>
      </c>
      <c r="H214" s="98">
        <v>4230600</v>
      </c>
      <c r="I214" s="96">
        <f t="shared" si="28"/>
        <v>16922400</v>
      </c>
    </row>
    <row r="215" spans="1:9" s="23" customFormat="1">
      <c r="A215" s="58"/>
      <c r="B215" s="51" t="s">
        <v>96</v>
      </c>
      <c r="C215" s="51" t="s">
        <v>97</v>
      </c>
      <c r="D215" s="173">
        <v>0</v>
      </c>
      <c r="E215" s="173">
        <v>93500</v>
      </c>
      <c r="F215" s="173">
        <v>93500</v>
      </c>
      <c r="G215" s="173">
        <v>93500</v>
      </c>
      <c r="H215" s="173">
        <v>93500</v>
      </c>
      <c r="I215" s="176">
        <f t="shared" si="28"/>
        <v>374000</v>
      </c>
    </row>
    <row r="216" spans="1:9" s="19" customFormat="1">
      <c r="A216" s="59"/>
      <c r="B216" s="170" t="s">
        <v>197</v>
      </c>
      <c r="C216" s="170"/>
      <c r="D216" s="114">
        <f>SUM(D217:D222)</f>
        <v>12461200</v>
      </c>
      <c r="E216" s="114">
        <f>SUM(E217:E222)</f>
        <v>24298500</v>
      </c>
      <c r="F216" s="114">
        <f>SUM(F217:F222)</f>
        <v>24298500</v>
      </c>
      <c r="G216" s="114">
        <f>SUM(G217:G222)</f>
        <v>24298500</v>
      </c>
      <c r="H216" s="114">
        <f>SUM(H217:H222)</f>
        <v>24298500</v>
      </c>
      <c r="I216" s="223">
        <f t="shared" si="28"/>
        <v>109655200</v>
      </c>
    </row>
    <row r="217" spans="1:9" s="23" customFormat="1" ht="48">
      <c r="A217" s="55"/>
      <c r="B217" s="46" t="s">
        <v>132</v>
      </c>
      <c r="C217" s="46" t="s">
        <v>78</v>
      </c>
      <c r="D217" s="96">
        <v>1312000</v>
      </c>
      <c r="E217" s="96">
        <v>0</v>
      </c>
      <c r="F217" s="96">
        <v>0</v>
      </c>
      <c r="G217" s="96">
        <v>0</v>
      </c>
      <c r="H217" s="96">
        <v>0</v>
      </c>
      <c r="I217" s="96">
        <f t="shared" si="28"/>
        <v>1312000</v>
      </c>
    </row>
    <row r="218" spans="1:9" s="23" customFormat="1" ht="48">
      <c r="A218" s="55"/>
      <c r="B218" s="46" t="s">
        <v>256</v>
      </c>
      <c r="C218" s="46" t="s">
        <v>78</v>
      </c>
      <c r="D218" s="96">
        <v>2330000</v>
      </c>
      <c r="E218" s="96">
        <v>23062000</v>
      </c>
      <c r="F218" s="96">
        <v>23062000</v>
      </c>
      <c r="G218" s="96">
        <v>23062000</v>
      </c>
      <c r="H218" s="96">
        <v>23062000</v>
      </c>
      <c r="I218" s="96">
        <f t="shared" si="28"/>
        <v>94578000</v>
      </c>
    </row>
    <row r="219" spans="1:9" s="23" customFormat="1">
      <c r="A219" s="55"/>
      <c r="B219" s="46" t="s">
        <v>131</v>
      </c>
      <c r="C219" s="46" t="s">
        <v>68</v>
      </c>
      <c r="D219" s="96">
        <v>8819200</v>
      </c>
      <c r="E219" s="96">
        <v>0</v>
      </c>
      <c r="F219" s="96">
        <v>0</v>
      </c>
      <c r="G219" s="96">
        <v>0</v>
      </c>
      <c r="H219" s="96">
        <v>0</v>
      </c>
      <c r="I219" s="96">
        <f>SUM(D219:H219)</f>
        <v>8819200</v>
      </c>
    </row>
    <row r="220" spans="1:9" s="23" customFormat="1">
      <c r="A220" s="55"/>
      <c r="B220" s="22" t="s">
        <v>98</v>
      </c>
      <c r="C220" s="22" t="s">
        <v>17</v>
      </c>
      <c r="D220" s="98">
        <v>0</v>
      </c>
      <c r="E220" s="98">
        <v>365200</v>
      </c>
      <c r="F220" s="98">
        <v>365200</v>
      </c>
      <c r="G220" s="98">
        <v>365200</v>
      </c>
      <c r="H220" s="98">
        <v>365200</v>
      </c>
      <c r="I220" s="95">
        <f t="shared" si="28"/>
        <v>1460800</v>
      </c>
    </row>
    <row r="221" spans="1:9" s="23" customFormat="1">
      <c r="A221" s="55"/>
      <c r="B221" s="53" t="s">
        <v>99</v>
      </c>
      <c r="C221" s="22" t="s">
        <v>17</v>
      </c>
      <c r="D221" s="98">
        <v>0</v>
      </c>
      <c r="E221" s="98">
        <v>316300</v>
      </c>
      <c r="F221" s="98">
        <v>316300</v>
      </c>
      <c r="G221" s="98">
        <v>316300</v>
      </c>
      <c r="H221" s="98">
        <v>316300</v>
      </c>
      <c r="I221" s="96">
        <f t="shared" si="28"/>
        <v>1265200</v>
      </c>
    </row>
    <row r="222" spans="1:9" s="23" customFormat="1">
      <c r="A222" s="60"/>
      <c r="B222" s="56" t="s">
        <v>238</v>
      </c>
      <c r="C222" s="56" t="s">
        <v>17</v>
      </c>
      <c r="D222" s="100">
        <v>0</v>
      </c>
      <c r="E222" s="98">
        <v>555000</v>
      </c>
      <c r="F222" s="98">
        <v>555000</v>
      </c>
      <c r="G222" s="98">
        <v>555000</v>
      </c>
      <c r="H222" s="98">
        <v>555000</v>
      </c>
      <c r="I222" s="102">
        <f t="shared" si="28"/>
        <v>2220000</v>
      </c>
    </row>
    <row r="223" spans="1:9" s="15" customFormat="1" ht="24.95" customHeight="1">
      <c r="A223" s="177" t="s">
        <v>175</v>
      </c>
      <c r="B223" s="178"/>
      <c r="C223" s="179" t="s">
        <v>176</v>
      </c>
      <c r="D223" s="180">
        <v>9000000</v>
      </c>
      <c r="E223" s="180">
        <v>9000000</v>
      </c>
      <c r="F223" s="180">
        <v>9000000</v>
      </c>
      <c r="G223" s="180">
        <v>9000000</v>
      </c>
      <c r="H223" s="180">
        <v>9000000</v>
      </c>
      <c r="I223" s="181">
        <f>SUM(D223:H223)</f>
        <v>45000000</v>
      </c>
    </row>
  </sheetData>
  <mergeCells count="5">
    <mergeCell ref="A1:I1"/>
    <mergeCell ref="A5:B5"/>
    <mergeCell ref="A93:B93"/>
    <mergeCell ref="A137:B137"/>
    <mergeCell ref="A170:B170"/>
  </mergeCells>
  <pageMargins left="0" right="0" top="0.25" bottom="0.25" header="0" footer="0"/>
  <pageSetup paperSize="9" scale="83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2566-2570</vt:lpstr>
      <vt:lpstr>'2566-2570'!Print_Area</vt:lpstr>
      <vt:lpstr>'2566-2570'!Print_Titles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lastPrinted>2023-01-20T02:08:07Z</cp:lastPrinted>
  <dcterms:created xsi:type="dcterms:W3CDTF">2018-05-02T09:25:54Z</dcterms:created>
  <dcterms:modified xsi:type="dcterms:W3CDTF">2023-01-31T04:49:02Z</dcterms:modified>
</cp:coreProperties>
</file>